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lockStructure="1"/>
  <bookViews>
    <workbookView xWindow="240" yWindow="105" windowWidth="14805" windowHeight="8010" tabRatio="651"/>
  </bookViews>
  <sheets>
    <sheet name="Janvier" sheetId="32" r:id="rId1"/>
    <sheet name="Février" sheetId="33" r:id="rId2"/>
    <sheet name="Mars" sheetId="34" r:id="rId3"/>
    <sheet name="Avril" sheetId="35" r:id="rId4"/>
    <sheet name="Mai" sheetId="36" r:id="rId5"/>
    <sheet name="Juin" sheetId="37" r:id="rId6"/>
    <sheet name="Juillet" sheetId="38" r:id="rId7"/>
    <sheet name="Août" sheetId="39" r:id="rId8"/>
    <sheet name="Septembre" sheetId="40" r:id="rId9"/>
    <sheet name="Octobre" sheetId="41" r:id="rId10"/>
    <sheet name="Novembre" sheetId="42" r:id="rId11"/>
    <sheet name="Décembre" sheetId="31" r:id="rId12"/>
  </sheets>
  <definedNames>
    <definedName name="Chemin">#REF!</definedName>
    <definedName name="User">#REF!</definedName>
  </definedNames>
  <calcPr calcId="145621"/>
</workbook>
</file>

<file path=xl/calcChain.xml><?xml version="1.0" encoding="utf-8"?>
<calcChain xmlns="http://schemas.openxmlformats.org/spreadsheetml/2006/main">
  <c r="D38" i="42" l="1"/>
  <c r="C38" i="42"/>
  <c r="D3" i="42" s="1"/>
  <c r="D38" i="41" l="1"/>
  <c r="C38" i="41"/>
  <c r="D3" i="41" s="1"/>
  <c r="D38" i="40" l="1"/>
  <c r="C38" i="40"/>
  <c r="D3" i="40" s="1"/>
  <c r="D38" i="39" l="1"/>
  <c r="C38" i="39"/>
  <c r="D3" i="39" s="1"/>
  <c r="D38" i="38" l="1"/>
  <c r="C38" i="38"/>
  <c r="D3" i="38" s="1"/>
  <c r="D38" i="37" l="1"/>
  <c r="C38" i="37"/>
  <c r="D3" i="37" s="1"/>
  <c r="D38" i="36" l="1"/>
  <c r="C38" i="36"/>
  <c r="D3" i="36" s="1"/>
  <c r="D38" i="35" l="1"/>
  <c r="C38" i="35"/>
  <c r="D3" i="35" s="1"/>
  <c r="D38" i="34" l="1"/>
  <c r="C38" i="34"/>
  <c r="D3" i="34" s="1"/>
  <c r="D38" i="33" l="1"/>
  <c r="C38" i="33"/>
  <c r="D3" i="33" s="1"/>
  <c r="D38" i="32" l="1"/>
  <c r="C38" i="32"/>
  <c r="D3" i="32" s="1"/>
  <c r="D38" i="31" l="1"/>
  <c r="C38" i="31"/>
  <c r="D3" i="31" s="1"/>
</calcChain>
</file>

<file path=xl/sharedStrings.xml><?xml version="1.0" encoding="utf-8"?>
<sst xmlns="http://schemas.openxmlformats.org/spreadsheetml/2006/main" count="185" uniqueCount="64">
  <si>
    <t>Compte Martine</t>
  </si>
  <si>
    <t>initial</t>
  </si>
  <si>
    <t>final</t>
  </si>
  <si>
    <t>Crédit / débit</t>
  </si>
  <si>
    <t>Dépenses</t>
  </si>
  <si>
    <t>Alain</t>
  </si>
  <si>
    <t>Martine</t>
  </si>
  <si>
    <t>Date</t>
  </si>
  <si>
    <t>Montant 1</t>
  </si>
  <si>
    <t>Montant 2</t>
  </si>
  <si>
    <t>Commentaires</t>
  </si>
  <si>
    <t>Café moulu Biocoop Concarneau</t>
  </si>
  <si>
    <t>Papier Sopalin 1 pack de 6 rouleaux</t>
  </si>
  <si>
    <t>Œufs</t>
  </si>
  <si>
    <t>Piles</t>
  </si>
  <si>
    <t>Destructeur de documents</t>
  </si>
  <si>
    <t>Pharmacie</t>
  </si>
  <si>
    <t>Taxe de douane</t>
  </si>
  <si>
    <t>Courses chez SUPER U</t>
  </si>
  <si>
    <t>Remboursement en liquide</t>
  </si>
  <si>
    <t>Café moulu</t>
  </si>
  <si>
    <t>Saucisse fumée</t>
  </si>
  <si>
    <t>Chaussettes</t>
  </si>
  <si>
    <t>Dentifrice</t>
  </si>
  <si>
    <t>Bain de bouche</t>
  </si>
  <si>
    <t>désinfectant</t>
  </si>
  <si>
    <t>Pinces à linge</t>
  </si>
  <si>
    <t>Kouign Amann</t>
  </si>
  <si>
    <t>Fleurs Gestel</t>
  </si>
  <si>
    <t>Huiles</t>
  </si>
  <si>
    <t>Pain bio</t>
  </si>
  <si>
    <t>Croissants</t>
  </si>
  <si>
    <t>Eau écarlate</t>
  </si>
  <si>
    <t>Jardin : Plans de Fleurs</t>
  </si>
  <si>
    <t>Jardin : Mousses pelouse  et plans de salades</t>
  </si>
  <si>
    <t>Restau à Hennebont</t>
  </si>
  <si>
    <t>vis inox pour bac Grofilex</t>
  </si>
  <si>
    <t>Terreau universel 20 litres Super U   (part de Martine)</t>
  </si>
  <si>
    <t>Vérification des comptes par Martine</t>
  </si>
  <si>
    <t>Remboursement de la dette Picsou</t>
  </si>
  <si>
    <t>Pointes + mètre à ruban</t>
  </si>
  <si>
    <t>1 melon à 2.70€ les deux</t>
  </si>
  <si>
    <t>1/2 repas à Chateaulin</t>
  </si>
  <si>
    <t>Café moulu BIO</t>
  </si>
  <si>
    <t>Pain petit épautre</t>
  </si>
  <si>
    <t>Profilés plastique D8 (pour ma jardinière balcon)</t>
  </si>
  <si>
    <t>Restaurant JU à Hennebont (rando)</t>
  </si>
  <si>
    <t>Fleuriste (Domi)</t>
  </si>
  <si>
    <t>Gâteau breton (Domi)</t>
  </si>
  <si>
    <t>Savon liquide au fiel</t>
  </si>
  <si>
    <t>Brosse à poignée</t>
  </si>
  <si>
    <t>Pain petit épautre graines</t>
  </si>
  <si>
    <t>Chaussons</t>
  </si>
  <si>
    <t>1 kacha (sarrasin torréfié)</t>
  </si>
  <si>
    <t>Pizza (13€/2)</t>
  </si>
  <si>
    <t>Clef USB</t>
  </si>
  <si>
    <t>Remboursement</t>
  </si>
  <si>
    <t>Pulpe de tomate x2</t>
  </si>
  <si>
    <t>Divers BIOCOOP</t>
  </si>
  <si>
    <t>Cartouche d'imprimante</t>
  </si>
  <si>
    <t>Pions pour étagères</t>
  </si>
  <si>
    <t>Saucisses</t>
  </si>
  <si>
    <t>Kasha</t>
  </si>
  <si>
    <t>Pain (1/2 erreur de caisse)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</si>
</sst>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€&quot;#,##0.00_);[Red]\(&quot;€&quot;#,##0.00\)"/>
    <numFmt numFmtId="164" formatCode="#,##0.00\ &quot;€&quot;"/>
    <numFmt numFmtId="165" formatCode="[$-F800]dddd\,\ mmmm\ dd\,\ yyyy"/>
    <numFmt numFmtId="166" formatCode="#,##0_ ;[Red]\-#,##0\ "/>
    <numFmt numFmtId="167" formatCode="#,##0.00\ \€;[Red]\-#,##0.00\ \€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E4DA7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BBED05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0" tint="-0.499984740745262"/>
      </right>
      <top style="medium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auto="1"/>
      </top>
      <bottom/>
      <diagonal/>
    </border>
    <border>
      <left style="thin">
        <color theme="0" tint="-0.499984740745262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auto="1"/>
      </right>
      <top/>
      <bottom/>
      <diagonal/>
    </border>
    <border>
      <left style="medium">
        <color auto="1"/>
      </left>
      <right style="thin">
        <color theme="0" tint="-0.499984740745262"/>
      </right>
      <top/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auto="1"/>
      </bottom>
      <diagonal/>
    </border>
    <border>
      <left style="thin">
        <color theme="0" tint="-0.49998474074526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theme="0" tint="-0.499984740745262"/>
      </right>
      <top style="medium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3" borderId="0" xfId="0" applyFill="1" applyAlignment="1">
      <alignment horizontal="left" vertical="center" indent="1"/>
    </xf>
    <xf numFmtId="0" fontId="0" fillId="3" borderId="0" xfId="0" applyFill="1" applyAlignment="1">
      <alignment horizontal="center" vertical="center"/>
    </xf>
    <xf numFmtId="165" fontId="0" fillId="3" borderId="0" xfId="0" applyNumberFormat="1" applyFill="1" applyAlignment="1">
      <alignment horizontal="left" vertical="center" indent="1"/>
    </xf>
    <xf numFmtId="164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8" fontId="0" fillId="3" borderId="0" xfId="0" applyNumberFormat="1" applyFill="1" applyAlignment="1">
      <alignment horizontal="center" vertical="center"/>
    </xf>
    <xf numFmtId="165" fontId="1" fillId="5" borderId="4" xfId="0" applyNumberFormat="1" applyFont="1" applyFill="1" applyBorder="1" applyAlignment="1">
      <alignment horizontal="left" vertical="center" indent="1"/>
    </xf>
    <xf numFmtId="164" fontId="1" fillId="5" borderId="5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left" vertical="center" indent="1"/>
    </xf>
    <xf numFmtId="164" fontId="3" fillId="0" borderId="1" xfId="0" applyNumberFormat="1" applyFont="1" applyFill="1" applyBorder="1" applyAlignment="1">
      <alignment horizontal="left" vertical="center" indent="1"/>
    </xf>
    <xf numFmtId="164" fontId="3" fillId="0" borderId="8" xfId="0" applyNumberFormat="1" applyFont="1" applyFill="1" applyBorder="1" applyAlignment="1">
      <alignment horizontal="left" vertical="center" indent="1"/>
    </xf>
    <xf numFmtId="0" fontId="3" fillId="0" borderId="8" xfId="0" applyFont="1" applyFill="1" applyBorder="1" applyAlignment="1">
      <alignment horizontal="left" vertical="center" indent="1"/>
    </xf>
    <xf numFmtId="166" fontId="0" fillId="3" borderId="0" xfId="0" applyNumberFormat="1" applyFill="1" applyAlignment="1">
      <alignment horizontal="center" vertical="center"/>
    </xf>
    <xf numFmtId="165" fontId="3" fillId="0" borderId="18" xfId="0" applyNumberFormat="1" applyFont="1" applyFill="1" applyBorder="1" applyAlignment="1">
      <alignment horizontal="left" vertical="center" indent="1"/>
    </xf>
    <xf numFmtId="0" fontId="3" fillId="0" borderId="20" xfId="0" applyFont="1" applyBorder="1" applyAlignment="1">
      <alignment horizontal="left" indent="1"/>
    </xf>
    <xf numFmtId="0" fontId="3" fillId="3" borderId="0" xfId="0" applyFont="1" applyFill="1" applyAlignment="1">
      <alignment horizontal="center" vertical="center"/>
    </xf>
    <xf numFmtId="167" fontId="0" fillId="7" borderId="2" xfId="0" applyNumberFormat="1" applyFill="1" applyBorder="1" applyAlignment="1">
      <alignment horizontal="center" vertical="center"/>
    </xf>
    <xf numFmtId="167" fontId="0" fillId="4" borderId="3" xfId="0" applyNumberFormat="1" applyFill="1" applyBorder="1" applyAlignment="1">
      <alignment horizontal="center" vertical="center"/>
    </xf>
    <xf numFmtId="167" fontId="3" fillId="6" borderId="19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165" fontId="3" fillId="0" borderId="9" xfId="0" applyNumberFormat="1" applyFont="1" applyFill="1" applyBorder="1" applyAlignment="1" applyProtection="1">
      <alignment horizontal="left" vertical="center" indent="1"/>
      <protection locked="0"/>
    </xf>
    <xf numFmtId="167" fontId="3" fillId="0" borderId="10" xfId="0" applyNumberFormat="1" applyFont="1" applyFill="1" applyBorder="1" applyAlignment="1" applyProtection="1">
      <alignment horizontal="center" vertical="center"/>
      <protection locked="0"/>
    </xf>
    <xf numFmtId="164" fontId="3" fillId="0" borderId="11" xfId="0" applyNumberFormat="1" applyFont="1" applyFill="1" applyBorder="1" applyAlignment="1" applyProtection="1">
      <alignment horizontal="left" vertical="center" indent="1"/>
      <protection locked="0"/>
    </xf>
    <xf numFmtId="165" fontId="3" fillId="0" borderId="12" xfId="0" applyNumberFormat="1" applyFont="1" applyFill="1" applyBorder="1" applyAlignment="1" applyProtection="1">
      <alignment horizontal="left" vertical="center" indent="1"/>
      <protection locked="0"/>
    </xf>
    <xf numFmtId="167" fontId="3" fillId="0" borderId="13" xfId="0" applyNumberFormat="1" applyFont="1" applyFill="1" applyBorder="1" applyAlignment="1" applyProtection="1">
      <alignment horizontal="center" vertical="center"/>
      <protection locked="0"/>
    </xf>
    <xf numFmtId="165" fontId="3" fillId="0" borderId="14" xfId="0" applyNumberFormat="1" applyFont="1" applyFill="1" applyBorder="1" applyAlignment="1" applyProtection="1">
      <alignment horizontal="left" vertical="center" indent="1"/>
      <protection locked="0"/>
    </xf>
    <xf numFmtId="164" fontId="3" fillId="0" borderId="14" xfId="0" applyNumberFormat="1" applyFont="1" applyFill="1" applyBorder="1" applyAlignment="1" applyProtection="1">
      <alignment horizontal="left" vertical="center" indent="1"/>
      <protection locked="0"/>
    </xf>
    <xf numFmtId="165" fontId="3" fillId="0" borderId="15" xfId="0" applyNumberFormat="1" applyFont="1" applyFill="1" applyBorder="1" applyAlignment="1" applyProtection="1">
      <alignment horizontal="left" vertical="center" indent="1"/>
      <protection locked="0"/>
    </xf>
    <xf numFmtId="167" fontId="3" fillId="0" borderId="16" xfId="0" applyNumberFormat="1" applyFont="1" applyFill="1" applyBorder="1" applyAlignment="1" applyProtection="1">
      <alignment horizontal="center" vertical="center"/>
      <protection locked="0"/>
    </xf>
    <xf numFmtId="164" fontId="3" fillId="0" borderId="17" xfId="0" applyNumberFormat="1" applyFont="1" applyFill="1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264">
    <dxf>
      <font>
        <color auto="1"/>
      </font>
      <numFmt numFmtId="167" formatCode="#,##0.00\ \€;[Red]\-#,##0.00\ \€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medium">
          <color auto="1"/>
        </top>
        <bottom/>
      </border>
    </dxf>
    <dxf>
      <font>
        <color auto="1"/>
      </font>
      <numFmt numFmtId="167" formatCode="#,##0.00\ \€;[Red]\-#,##0.00\ \€"/>
      <fill>
        <patternFill patternType="solid">
          <fgColor indexed="64"/>
          <bgColor rgb="FFBBED0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top style="medium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textRotation="0" wrapText="0" indent="1" justifyLastLine="0" shrinkToFit="0" readingOrder="0"/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1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color auto="1"/>
      </font>
      <numFmt numFmtId="167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7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67" formatCode="#,##0.00\ \€;[Red]\-#,##0.00\ \€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medium">
          <color auto="1"/>
        </top>
        <bottom/>
      </border>
    </dxf>
    <dxf>
      <font>
        <color auto="1"/>
      </font>
      <numFmt numFmtId="167" formatCode="#,##0.00\ \€;[Red]\-#,##0.00\ \€"/>
      <fill>
        <patternFill patternType="solid">
          <fgColor indexed="64"/>
          <bgColor rgb="FFBBED0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top style="medium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1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textRotation="0" wrapText="0" indent="1" justifyLastLine="0" shrinkToFit="0" readingOrder="0"/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7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7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border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67" formatCode="#,##0.00\ \€;[Red]\-#,##0.00\ \€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medium">
          <color auto="1"/>
        </top>
        <bottom/>
      </border>
    </dxf>
    <dxf>
      <font>
        <color auto="1"/>
      </font>
      <numFmt numFmtId="167" formatCode="#,##0.00\ \€;[Red]\-#,##0.00\ \€"/>
      <fill>
        <patternFill patternType="solid">
          <fgColor indexed="64"/>
          <bgColor rgb="FFBBED0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top style="medium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1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textRotation="0" wrapText="0" indent="1" justifyLastLine="0" shrinkToFit="0" readingOrder="0"/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7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7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border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67" formatCode="#,##0.00\ \€;[Red]\-#,##0.00\ \€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medium">
          <color auto="1"/>
        </top>
        <bottom/>
      </border>
    </dxf>
    <dxf>
      <font>
        <color auto="1"/>
      </font>
      <numFmt numFmtId="167" formatCode="#,##0.00\ \€;[Red]\-#,##0.00\ \€"/>
      <fill>
        <patternFill patternType="solid">
          <fgColor indexed="64"/>
          <bgColor rgb="FFBBED0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top style="medium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1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textRotation="0" wrapText="0" indent="1" justifyLastLine="0" shrinkToFit="0" readingOrder="0"/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7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7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border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67" formatCode="#,##0.00\ \€;[Red]\-#,##0.00\ \€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medium">
          <color auto="1"/>
        </top>
        <bottom/>
      </border>
    </dxf>
    <dxf>
      <font>
        <color auto="1"/>
      </font>
      <numFmt numFmtId="167" formatCode="#,##0.00\ \€;[Red]\-#,##0.00\ \€"/>
      <fill>
        <patternFill patternType="solid">
          <fgColor indexed="64"/>
          <bgColor rgb="FFBBED0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top style="medium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1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textRotation="0" wrapText="0" indent="1" justifyLastLine="0" shrinkToFit="0" readingOrder="0"/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7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7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border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67" formatCode="#,##0.00\ \€;[Red]\-#,##0.00\ \€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medium">
          <color auto="1"/>
        </top>
        <bottom/>
      </border>
    </dxf>
    <dxf>
      <font>
        <color auto="1"/>
      </font>
      <numFmt numFmtId="167" formatCode="#,##0.00\ \€;[Red]\-#,##0.00\ \€"/>
      <fill>
        <patternFill patternType="solid">
          <fgColor indexed="64"/>
          <bgColor rgb="FFBBED0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top style="medium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1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textRotation="0" wrapText="0" indent="1" justifyLastLine="0" shrinkToFit="0" readingOrder="0"/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7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7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border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67" formatCode="#,##0.00\ \€;[Red]\-#,##0.00\ \€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medium">
          <color auto="1"/>
        </top>
        <bottom/>
      </border>
    </dxf>
    <dxf>
      <font>
        <color auto="1"/>
      </font>
      <numFmt numFmtId="167" formatCode="#,##0.00\ \€;[Red]\-#,##0.00\ \€"/>
      <fill>
        <patternFill patternType="solid">
          <fgColor indexed="64"/>
          <bgColor rgb="FFBBED0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top style="medium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1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textRotation="0" wrapText="0" indent="1" justifyLastLine="0" shrinkToFit="0" readingOrder="0"/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7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7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border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67" formatCode="#,##0.00\ \€;[Red]\-#,##0.00\ \€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medium">
          <color auto="1"/>
        </top>
        <bottom/>
      </border>
    </dxf>
    <dxf>
      <font>
        <color auto="1"/>
      </font>
      <numFmt numFmtId="167" formatCode="#,##0.00\ \€;[Red]\-#,##0.00\ \€"/>
      <fill>
        <patternFill patternType="solid">
          <fgColor indexed="64"/>
          <bgColor rgb="FFBBED0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top style="medium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1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textRotation="0" wrapText="0" indent="1" justifyLastLine="0" shrinkToFit="0" readingOrder="0"/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7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7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border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67" formatCode="#,##0.00\ \€;[Red]\-#,##0.00\ \€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medium">
          <color auto="1"/>
        </top>
        <bottom/>
      </border>
    </dxf>
    <dxf>
      <font>
        <color auto="1"/>
      </font>
      <numFmt numFmtId="167" formatCode="#,##0.00\ \€;[Red]\-#,##0.00\ \€"/>
      <fill>
        <patternFill patternType="solid">
          <fgColor indexed="64"/>
          <bgColor rgb="FFBBED0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top style="medium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1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textRotation="0" wrapText="0" indent="1" justifyLastLine="0" shrinkToFit="0" readingOrder="0"/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7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7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border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67" formatCode="#,##0.00\ \€;[Red]\-#,##0.00\ \€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medium">
          <color auto="1"/>
        </top>
        <bottom/>
      </border>
    </dxf>
    <dxf>
      <font>
        <color auto="1"/>
      </font>
      <numFmt numFmtId="167" formatCode="#,##0.00\ \€;[Red]\-#,##0.00\ \€"/>
      <fill>
        <patternFill patternType="solid">
          <fgColor indexed="64"/>
          <bgColor rgb="FFBBED0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top style="medium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1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textRotation="0" wrapText="0" indent="1" justifyLastLine="0" shrinkToFit="0" readingOrder="0"/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7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7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border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67" formatCode="#,##0.00\ \€;[Red]\-#,##0.00\ \€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medium">
          <color auto="1"/>
        </top>
        <bottom/>
      </border>
    </dxf>
    <dxf>
      <font>
        <color auto="1"/>
      </font>
      <numFmt numFmtId="167" formatCode="#,##0.00\ \€;[Red]\-#,##0.00\ \€"/>
      <fill>
        <patternFill patternType="solid">
          <fgColor indexed="64"/>
          <bgColor rgb="FFBBED0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top style="medium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1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textRotation="0" wrapText="0" indent="1" justifyLastLine="0" shrinkToFit="0" readingOrder="0"/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7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7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border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67" formatCode="#,##0.00\ \€;[Red]\-#,##0.00\ \€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medium">
          <color auto="1"/>
        </top>
        <bottom/>
      </border>
    </dxf>
    <dxf>
      <font>
        <color auto="1"/>
      </font>
      <numFmt numFmtId="167" formatCode="#,##0.00\ \€;[Red]\-#,##0.00\ \€"/>
      <fill>
        <patternFill patternType="solid">
          <fgColor indexed="64"/>
          <bgColor rgb="FFBBED0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top style="medium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1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textRotation="0" wrapText="0" indent="1" justifyLastLine="0" shrinkToFit="0" readingOrder="0"/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7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7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border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Medium9"/>
  <colors>
    <mruColors>
      <color rgb="FFBBED05"/>
      <color rgb="FFDAD5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3" name="ExFrais14" displayName="ExFrais14" ref="B6:E38" totalsRowCount="1" headerRowDxfId="263" dataDxfId="261" totalsRowDxfId="259" headerRowBorderDxfId="262" tableBorderDxfId="260" totalsRowBorderDxfId="258">
  <autoFilter ref="B6:E37"/>
  <tableColumns count="4">
    <tableColumn id="1" name="Date" dataDxfId="257" totalsRowDxfId="256"/>
    <tableColumn id="2" name="Montant 1" totalsRowFunction="sum" dataDxfId="255" totalsRowDxfId="254"/>
    <tableColumn id="3" name="Montant 2" totalsRowFunction="sum" dataDxfId="253" totalsRowDxfId="252"/>
    <tableColumn id="4" name="Commentaires" dataDxfId="251" totalsRowDxfId="250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24" name="Compte825" displayName="Compte825" ref="B2:D3" totalsRowShown="0" headerRowDxfId="161" dataDxfId="159" headerRowBorderDxfId="160" tableBorderDxfId="158" totalsRowBorderDxfId="157">
  <autoFilter ref="B2:D3"/>
  <tableColumns count="3">
    <tableColumn id="1" name="Compte Martine" dataDxfId="156"/>
    <tableColumn id="2" name="initial" dataDxfId="155"/>
    <tableColumn id="3" name="final" dataDxfId="154">
      <calculatedColumnFormula>C3-C38+D38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" name="ExFrais2" displayName="ExFrais2" ref="B6:E38" totalsRowCount="1" headerRowDxfId="153" dataDxfId="151" totalsRowDxfId="149" headerRowBorderDxfId="152" tableBorderDxfId="150" totalsRowBorderDxfId="148">
  <autoFilter ref="B6:E37"/>
  <tableColumns count="4">
    <tableColumn id="1" name="Date" dataDxfId="147" totalsRowDxfId="146"/>
    <tableColumn id="2" name="Montant 1" totalsRowFunction="sum" dataDxfId="145" totalsRowDxfId="144"/>
    <tableColumn id="3" name="Montant 2" totalsRowFunction="sum" dataDxfId="143" totalsRowDxfId="142"/>
    <tableColumn id="4" name="Commentaires" dataDxfId="141" totalsRowDxfId="140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2" name="Compte83" displayName="Compte83" ref="B2:D3" totalsRowShown="0" headerRowDxfId="139" dataDxfId="137" headerRowBorderDxfId="138" tableBorderDxfId="136" totalsRowBorderDxfId="135">
  <autoFilter ref="B2:D3"/>
  <tableColumns count="3">
    <tableColumn id="1" name="Compte Martine" dataDxfId="134"/>
    <tableColumn id="2" name="initial" dataDxfId="133"/>
    <tableColumn id="3" name="final" dataDxfId="132">
      <calculatedColumnFormula>C3-C38+D38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" name="ExFrais" displayName="ExFrais" ref="B6:E38" totalsRowCount="1" headerRowDxfId="131" dataDxfId="129" totalsRowDxfId="127" headerRowBorderDxfId="130" tableBorderDxfId="128" totalsRowBorderDxfId="126">
  <autoFilter ref="B6:E37"/>
  <tableColumns count="4">
    <tableColumn id="1" name="Date" dataDxfId="125" totalsRowDxfId="124"/>
    <tableColumn id="2" name="Montant 1" totalsRowFunction="sum" dataDxfId="123" totalsRowDxfId="122"/>
    <tableColumn id="3" name="Montant 2" totalsRowFunction="sum" dataDxfId="121" totalsRowDxfId="120"/>
    <tableColumn id="4" name="Commentaires" dataDxfId="119" totalsRowDxfId="118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id="4" name="Compte85" displayName="Compte85" ref="B2:D3" totalsRowShown="0" headerRowDxfId="117" dataDxfId="115" headerRowBorderDxfId="116" tableBorderDxfId="114" totalsRowBorderDxfId="113">
  <autoFilter ref="B2:D3"/>
  <tableColumns count="3">
    <tableColumn id="1" name="Compte Martine" dataDxfId="112"/>
    <tableColumn id="2" name="initial" dataDxfId="111"/>
    <tableColumn id="3" name="final" dataDxfId="110">
      <calculatedColumnFormula>C3-C38+D38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5" name="ExFrais6" displayName="ExFrais6" ref="B6:E38" totalsRowCount="1" headerRowDxfId="109" dataDxfId="107" totalsRowDxfId="105" headerRowBorderDxfId="108" tableBorderDxfId="106" totalsRowBorderDxfId="104">
  <autoFilter ref="B6:E37"/>
  <tableColumns count="4">
    <tableColumn id="1" name="Date" dataDxfId="103" totalsRowDxfId="102"/>
    <tableColumn id="2" name="Montant 1" totalsRowFunction="sum" dataDxfId="101" totalsRowDxfId="100"/>
    <tableColumn id="3" name="Montant 2" totalsRowFunction="sum" dataDxfId="99" totalsRowDxfId="98"/>
    <tableColumn id="4" name="Commentaires" dataDxfId="97" totalsRowDxfId="96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id="6" name="Compte87" displayName="Compte87" ref="B2:D3" totalsRowShown="0" headerRowDxfId="95" dataDxfId="93" headerRowBorderDxfId="94" tableBorderDxfId="92" totalsRowBorderDxfId="91">
  <autoFilter ref="B2:D3"/>
  <tableColumns count="3">
    <tableColumn id="1" name="Compte Martine" dataDxfId="90"/>
    <tableColumn id="2" name="initial" dataDxfId="89"/>
    <tableColumn id="3" name="final" dataDxfId="88">
      <calculatedColumnFormula>C3-C38+D38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7" name="ExFrais8" displayName="ExFrais8" ref="B6:E38" totalsRowCount="1" headerRowDxfId="87" dataDxfId="85" totalsRowDxfId="83" headerRowBorderDxfId="86" tableBorderDxfId="84" totalsRowBorderDxfId="82">
  <autoFilter ref="B6:E37"/>
  <tableColumns count="4">
    <tableColumn id="1" name="Date" dataDxfId="81" totalsRowDxfId="80"/>
    <tableColumn id="2" name="Montant 1" totalsRowFunction="sum" dataDxfId="79" totalsRowDxfId="78"/>
    <tableColumn id="3" name="Montant 2" totalsRowFunction="sum" dataDxfId="77" totalsRowDxfId="76"/>
    <tableColumn id="4" name="Commentaires" dataDxfId="75" totalsRowDxfId="74"/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id="8" name="Compte89" displayName="Compte89" ref="B2:D3" totalsRowShown="0" headerRowDxfId="73" dataDxfId="71" headerRowBorderDxfId="72" tableBorderDxfId="70" totalsRowBorderDxfId="69">
  <autoFilter ref="B2:D3"/>
  <tableColumns count="3">
    <tableColumn id="1" name="Compte Martine" dataDxfId="68"/>
    <tableColumn id="2" name="initial" dataDxfId="67"/>
    <tableColumn id="3" name="final" dataDxfId="66">
      <calculatedColumnFormula>C3-C38+D38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9" name="ExFrais10" displayName="ExFrais10" ref="B6:E38" totalsRowCount="1" headerRowDxfId="65" dataDxfId="63" totalsRowDxfId="61" headerRowBorderDxfId="64" tableBorderDxfId="62" totalsRowBorderDxfId="60">
  <autoFilter ref="B6:E37"/>
  <tableColumns count="4">
    <tableColumn id="1" name="Date" dataDxfId="59" totalsRowDxfId="58"/>
    <tableColumn id="2" name="Montant 1" totalsRowFunction="sum" dataDxfId="57" totalsRowDxfId="56"/>
    <tableColumn id="3" name="Montant 2" totalsRowFunction="sum" dataDxfId="55" totalsRowDxfId="54"/>
    <tableColumn id="4" name="Commentaires" dataDxfId="53" totalsRowDxfId="5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4" name="Compte8" displayName="Compte8" ref="B2:D3" totalsRowShown="0" headerRowDxfId="249" dataDxfId="247" headerRowBorderDxfId="248" tableBorderDxfId="246" totalsRowBorderDxfId="245">
  <autoFilter ref="B2:D3"/>
  <tableColumns count="3">
    <tableColumn id="1" name="Compte Martine" dataDxfId="244"/>
    <tableColumn id="2" name="initial" dataDxfId="243"/>
    <tableColumn id="3" name="final" dataDxfId="242">
      <calculatedColumnFormula>C3-C38+D38</calculatedColumn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10" name="Compte811" displayName="Compte811" ref="B2:D3" totalsRowShown="0" headerRowDxfId="51" dataDxfId="49" headerRowBorderDxfId="50" tableBorderDxfId="48" totalsRowBorderDxfId="47">
  <autoFilter ref="B2:D3"/>
  <tableColumns count="3">
    <tableColumn id="1" name="Compte Martine" dataDxfId="46"/>
    <tableColumn id="2" name="initial" dataDxfId="45"/>
    <tableColumn id="3" name="final" dataDxfId="44">
      <calculatedColumnFormula>C3-C38+D38</calculatedColumnFormula>
    </tableColumn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11" name="ExFrais12" displayName="ExFrais12" ref="B6:E38" totalsRowCount="1" headerRowDxfId="21" dataDxfId="20" totalsRowDxfId="19" headerRowBorderDxfId="17" tableBorderDxfId="18" totalsRowBorderDxfId="16">
  <autoFilter ref="B6:E37"/>
  <tableColumns count="4">
    <tableColumn id="1" name="Date" dataDxfId="14" totalsRowDxfId="15"/>
    <tableColumn id="2" name="Montant 1" totalsRowFunction="sum" dataDxfId="12" totalsRowDxfId="13"/>
    <tableColumn id="3" name="Montant 2" totalsRowFunction="sum" dataDxfId="10" totalsRowDxfId="11"/>
    <tableColumn id="4" name="Commentaires" dataDxfId="8" totalsRowDxfId="9"/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id="12" name="Compte813" displayName="Compte813" ref="B2:D3" totalsRowShown="0" headerRowDxfId="7" dataDxfId="6" headerRowBorderDxfId="4" tableBorderDxfId="5" totalsRowBorderDxfId="3">
  <autoFilter ref="B2:D3"/>
  <tableColumns count="3">
    <tableColumn id="1" name="Compte Martine" dataDxfId="2"/>
    <tableColumn id="2" name="initial" dataDxfId="1"/>
    <tableColumn id="3" name="final" dataDxfId="0">
      <calculatedColumnFormula>C3-C38+D38</calculatedColumnFormula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15" name="ExFrais16" displayName="ExFrais16" ref="B6:E38" totalsRowCount="1" headerRowDxfId="43" dataDxfId="41" totalsRowDxfId="39" headerRowBorderDxfId="42" tableBorderDxfId="40" totalsRowBorderDxfId="38">
  <autoFilter ref="B6:E37"/>
  <tableColumns count="4">
    <tableColumn id="1" name="Date" dataDxfId="37" totalsRowDxfId="36"/>
    <tableColumn id="2" name="Montant 1" totalsRowFunction="sum" dataDxfId="35" totalsRowDxfId="34"/>
    <tableColumn id="3" name="Montant 2" totalsRowFunction="sum" dataDxfId="33" totalsRowDxfId="32"/>
    <tableColumn id="4" name="Commentaires" dataDxfId="31" totalsRowDxfId="30"/>
  </tableColumns>
  <tableStyleInfo name="TableStyleMedium9" showFirstColumn="0" showLastColumn="0" showRowStripes="1" showColumnStripes="0"/>
</table>
</file>

<file path=xl/tables/table24.xml><?xml version="1.0" encoding="utf-8"?>
<table xmlns="http://schemas.openxmlformats.org/spreadsheetml/2006/main" id="16" name="Compte817" displayName="Compte817" ref="B2:D3" totalsRowShown="0" headerRowDxfId="29" dataDxfId="27" headerRowBorderDxfId="28" tableBorderDxfId="26" totalsRowBorderDxfId="25">
  <autoFilter ref="B2:D3"/>
  <tableColumns count="3">
    <tableColumn id="1" name="Compte Martine" dataDxfId="24"/>
    <tableColumn id="2" name="initial" dataDxfId="23"/>
    <tableColumn id="3" name="final" dataDxfId="22">
      <calculatedColumnFormula>C3-C38+D38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7" name="ExFrais18" displayName="ExFrais18" ref="B6:E38" totalsRowCount="1" headerRowDxfId="241" dataDxfId="239" totalsRowDxfId="237" headerRowBorderDxfId="240" tableBorderDxfId="238" totalsRowBorderDxfId="236">
  <autoFilter ref="B6:E37"/>
  <tableColumns count="4">
    <tableColumn id="1" name="Date" dataDxfId="235" totalsRowDxfId="234"/>
    <tableColumn id="2" name="Montant 1" totalsRowFunction="sum" dataDxfId="233" totalsRowDxfId="232"/>
    <tableColumn id="3" name="Montant 2" totalsRowFunction="sum" dataDxfId="231" totalsRowDxfId="230"/>
    <tableColumn id="4" name="Commentaires" dataDxfId="229" totalsRowDxfId="228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18" name="Compte819" displayName="Compte819" ref="B2:D3" totalsRowShown="0" headerRowDxfId="227" dataDxfId="225" headerRowBorderDxfId="226" tableBorderDxfId="224" totalsRowBorderDxfId="223">
  <autoFilter ref="B2:D3"/>
  <tableColumns count="3">
    <tableColumn id="1" name="Compte Martine" dataDxfId="222"/>
    <tableColumn id="2" name="initial" dataDxfId="221"/>
    <tableColumn id="3" name="final" dataDxfId="220">
      <calculatedColumnFormula>C3-C38+D38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9" name="ExFrais20" displayName="ExFrais20" ref="B6:E38" totalsRowCount="1" headerRowDxfId="219" dataDxfId="217" totalsRowDxfId="215" headerRowBorderDxfId="218" tableBorderDxfId="216" totalsRowBorderDxfId="214">
  <autoFilter ref="B6:E37"/>
  <tableColumns count="4">
    <tableColumn id="1" name="Date" dataDxfId="213" totalsRowDxfId="212"/>
    <tableColumn id="2" name="Montant 1" totalsRowFunction="sum" dataDxfId="211" totalsRowDxfId="210"/>
    <tableColumn id="3" name="Montant 2" totalsRowFunction="sum" dataDxfId="209" totalsRowDxfId="208"/>
    <tableColumn id="4" name="Commentaires" dataDxfId="207" totalsRowDxfId="206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20" name="Compte821" displayName="Compte821" ref="B2:D3" totalsRowShown="0" headerRowDxfId="205" dataDxfId="203" headerRowBorderDxfId="204" tableBorderDxfId="202" totalsRowBorderDxfId="201">
  <autoFilter ref="B2:D3"/>
  <tableColumns count="3">
    <tableColumn id="1" name="Compte Martine" dataDxfId="200"/>
    <tableColumn id="2" name="initial" dataDxfId="199"/>
    <tableColumn id="3" name="final" dataDxfId="198">
      <calculatedColumnFormula>C3-C38+D38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1" name="ExFrais22" displayName="ExFrais22" ref="B6:E38" totalsRowCount="1" headerRowDxfId="197" dataDxfId="195" totalsRowDxfId="193" headerRowBorderDxfId="196" tableBorderDxfId="194" totalsRowBorderDxfId="192">
  <autoFilter ref="B6:E37"/>
  <tableColumns count="4">
    <tableColumn id="1" name="Date" dataDxfId="191" totalsRowDxfId="190"/>
    <tableColumn id="2" name="Montant 1" totalsRowFunction="sum" dataDxfId="189" totalsRowDxfId="188"/>
    <tableColumn id="3" name="Montant 2" totalsRowFunction="sum" dataDxfId="187" totalsRowDxfId="186"/>
    <tableColumn id="4" name="Commentaires" dataDxfId="185" totalsRowDxfId="184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22" name="Compte823" displayName="Compte823" ref="B2:D3" totalsRowShown="0" headerRowDxfId="183" dataDxfId="181" headerRowBorderDxfId="182" tableBorderDxfId="180" totalsRowBorderDxfId="179">
  <autoFilter ref="B2:D3"/>
  <tableColumns count="3">
    <tableColumn id="1" name="Compte Martine" dataDxfId="178"/>
    <tableColumn id="2" name="initial" dataDxfId="177"/>
    <tableColumn id="3" name="final" dataDxfId="176">
      <calculatedColumnFormula>C3-C38+D38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3" name="ExFrais24" displayName="ExFrais24" ref="B6:E38" totalsRowCount="1" headerRowDxfId="175" dataDxfId="173" totalsRowDxfId="171" headerRowBorderDxfId="174" tableBorderDxfId="172" totalsRowBorderDxfId="170">
  <autoFilter ref="B6:E37"/>
  <tableColumns count="4">
    <tableColumn id="1" name="Date" dataDxfId="169" totalsRowDxfId="168"/>
    <tableColumn id="2" name="Montant 1" totalsRowFunction="sum" dataDxfId="167" totalsRowDxfId="166"/>
    <tableColumn id="3" name="Montant 2" totalsRowFunction="sum" dataDxfId="165" totalsRowDxfId="164"/>
    <tableColumn id="4" name="Commentaires" dataDxfId="163" totalsRowDxfId="16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table" Target="../tables/table1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table" Target="../tables/table2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table" Target="../tables/table2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table" Target="../tables/table1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table" Target="../tables/table1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table" Target="../tables/table1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table" Target="../tables/table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8"/>
  <sheetViews>
    <sheetView showRowColHeaders="0" tabSelected="1" workbookViewId="0">
      <pane ySplit="6" topLeftCell="A7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2" customWidth="1"/>
    <col min="2" max="2" width="21.42578125" style="3" bestFit="1" customWidth="1"/>
    <col min="3" max="3" width="13.7109375" style="4" bestFit="1" customWidth="1"/>
    <col min="4" max="4" width="13.7109375" style="2" bestFit="1" customWidth="1"/>
    <col min="5" max="5" width="50.7109375" style="1" customWidth="1"/>
    <col min="6" max="16384" width="11.42578125" style="2"/>
  </cols>
  <sheetData>
    <row r="2" spans="2:9" ht="15.75" thickBot="1" x14ac:dyDescent="0.3">
      <c r="B2" s="21" t="s">
        <v>0</v>
      </c>
      <c r="C2" s="22" t="s">
        <v>1</v>
      </c>
      <c r="D2" s="23" t="s">
        <v>2</v>
      </c>
    </row>
    <row r="3" spans="2:9" x14ac:dyDescent="0.25">
      <c r="B3" s="24" t="s">
        <v>3</v>
      </c>
      <c r="C3" s="18">
        <v>22.204999999999998</v>
      </c>
      <c r="D3" s="19">
        <f>C3-C38+D38</f>
        <v>23.645</v>
      </c>
    </row>
    <row r="4" spans="2:9" ht="15" customHeight="1" thickBot="1" x14ac:dyDescent="0.3">
      <c r="D4" s="5"/>
      <c r="I4" s="6"/>
    </row>
    <row r="5" spans="2:9" ht="15" customHeight="1" thickBot="1" x14ac:dyDescent="0.3">
      <c r="B5" s="7" t="s">
        <v>4</v>
      </c>
      <c r="C5" s="8" t="s">
        <v>5</v>
      </c>
      <c r="D5" s="9" t="s">
        <v>6</v>
      </c>
      <c r="I5" s="6"/>
    </row>
    <row r="6" spans="2:9" ht="15" customHeight="1" thickBot="1" x14ac:dyDescent="0.3">
      <c r="B6" s="10" t="s">
        <v>7</v>
      </c>
      <c r="C6" s="11" t="s">
        <v>8</v>
      </c>
      <c r="D6" s="12" t="s">
        <v>9</v>
      </c>
      <c r="E6" s="13" t="s">
        <v>10</v>
      </c>
      <c r="I6" s="6"/>
    </row>
    <row r="7" spans="2:9" ht="15" customHeight="1" x14ac:dyDescent="0.25">
      <c r="B7" s="25">
        <v>45661</v>
      </c>
      <c r="C7" s="26">
        <v>2.15</v>
      </c>
      <c r="D7" s="26"/>
      <c r="E7" s="27" t="s">
        <v>13</v>
      </c>
      <c r="I7" s="6"/>
    </row>
    <row r="8" spans="2:9" ht="15" customHeight="1" x14ac:dyDescent="0.25">
      <c r="B8" s="28">
        <v>45661</v>
      </c>
      <c r="C8" s="29"/>
      <c r="D8" s="29">
        <v>3.59</v>
      </c>
      <c r="E8" s="30" t="s">
        <v>14</v>
      </c>
      <c r="I8" s="6"/>
    </row>
    <row r="9" spans="2:9" ht="15" customHeight="1" x14ac:dyDescent="0.25">
      <c r="B9" s="28"/>
      <c r="C9" s="29"/>
      <c r="D9" s="29"/>
      <c r="E9" s="30"/>
      <c r="I9" s="14"/>
    </row>
    <row r="10" spans="2:9" ht="15" customHeight="1" x14ac:dyDescent="0.25">
      <c r="B10" s="28"/>
      <c r="C10" s="29"/>
      <c r="D10" s="29"/>
      <c r="E10" s="30"/>
      <c r="I10" s="6"/>
    </row>
    <row r="11" spans="2:9" ht="15" customHeight="1" x14ac:dyDescent="0.25">
      <c r="B11" s="28"/>
      <c r="C11" s="29"/>
      <c r="D11" s="29"/>
      <c r="E11" s="30"/>
      <c r="I11" s="6"/>
    </row>
    <row r="12" spans="2:9" ht="15" customHeight="1" x14ac:dyDescent="0.25">
      <c r="B12" s="28"/>
      <c r="C12" s="29"/>
      <c r="D12" s="29"/>
      <c r="E12" s="30"/>
      <c r="I12" s="14"/>
    </row>
    <row r="13" spans="2:9" ht="15" customHeight="1" x14ac:dyDescent="0.25">
      <c r="B13" s="28"/>
      <c r="C13" s="29"/>
      <c r="D13" s="29"/>
      <c r="E13" s="30"/>
      <c r="I13" s="6"/>
    </row>
    <row r="14" spans="2:9" ht="15" customHeight="1" x14ac:dyDescent="0.25">
      <c r="B14" s="28"/>
      <c r="C14" s="29"/>
      <c r="D14" s="29"/>
      <c r="E14" s="31"/>
      <c r="I14" s="6"/>
    </row>
    <row r="15" spans="2:9" ht="15" customHeight="1" x14ac:dyDescent="0.25">
      <c r="B15" s="28"/>
      <c r="C15" s="29"/>
      <c r="D15" s="29"/>
      <c r="E15" s="31"/>
      <c r="I15" s="6"/>
    </row>
    <row r="16" spans="2:9" ht="15" customHeight="1" x14ac:dyDescent="0.25">
      <c r="B16" s="28"/>
      <c r="C16" s="29"/>
      <c r="D16" s="29"/>
      <c r="E16" s="31"/>
      <c r="I16" s="14"/>
    </row>
    <row r="17" spans="2:9" ht="15" customHeight="1" x14ac:dyDescent="0.25">
      <c r="B17" s="28"/>
      <c r="C17" s="29"/>
      <c r="D17" s="29"/>
      <c r="E17" s="31"/>
      <c r="I17" s="6"/>
    </row>
    <row r="18" spans="2:9" ht="15" customHeight="1" x14ac:dyDescent="0.25">
      <c r="B18" s="28"/>
      <c r="C18" s="29"/>
      <c r="D18" s="29"/>
      <c r="E18" s="31"/>
      <c r="I18" s="6"/>
    </row>
    <row r="19" spans="2:9" ht="15" customHeight="1" x14ac:dyDescent="0.25">
      <c r="B19" s="28"/>
      <c r="C19" s="29"/>
      <c r="D19" s="29"/>
      <c r="E19" s="31"/>
      <c r="I19" s="6"/>
    </row>
    <row r="20" spans="2:9" ht="15" customHeight="1" x14ac:dyDescent="0.25">
      <c r="B20" s="28"/>
      <c r="C20" s="29"/>
      <c r="D20" s="29"/>
      <c r="E20" s="31"/>
      <c r="I20" s="6"/>
    </row>
    <row r="21" spans="2:9" ht="15" customHeight="1" x14ac:dyDescent="0.25">
      <c r="B21" s="28"/>
      <c r="C21" s="29"/>
      <c r="D21" s="29"/>
      <c r="E21" s="31"/>
      <c r="I21" s="6"/>
    </row>
    <row r="22" spans="2:9" ht="15" customHeight="1" x14ac:dyDescent="0.25">
      <c r="B22" s="28"/>
      <c r="C22" s="29"/>
      <c r="D22" s="29"/>
      <c r="E22" s="31"/>
      <c r="I22" s="6"/>
    </row>
    <row r="23" spans="2:9" ht="15" customHeight="1" x14ac:dyDescent="0.25">
      <c r="B23" s="28"/>
      <c r="C23" s="29"/>
      <c r="D23" s="29"/>
      <c r="E23" s="31"/>
    </row>
    <row r="24" spans="2:9" ht="15" customHeight="1" x14ac:dyDescent="0.25">
      <c r="B24" s="28"/>
      <c r="C24" s="29"/>
      <c r="D24" s="29"/>
      <c r="E24" s="31"/>
    </row>
    <row r="25" spans="2:9" ht="15" customHeight="1" x14ac:dyDescent="0.25">
      <c r="B25" s="28"/>
      <c r="C25" s="29"/>
      <c r="D25" s="29"/>
      <c r="E25" s="31"/>
    </row>
    <row r="26" spans="2:9" ht="15" customHeight="1" x14ac:dyDescent="0.25">
      <c r="B26" s="28"/>
      <c r="C26" s="29"/>
      <c r="D26" s="29"/>
      <c r="E26" s="31"/>
    </row>
    <row r="27" spans="2:9" ht="15" customHeight="1" x14ac:dyDescent="0.25">
      <c r="B27" s="28"/>
      <c r="C27" s="29"/>
      <c r="D27" s="29"/>
      <c r="E27" s="31"/>
    </row>
    <row r="28" spans="2:9" ht="15" customHeight="1" x14ac:dyDescent="0.25">
      <c r="B28" s="28"/>
      <c r="C28" s="29"/>
      <c r="D28" s="29"/>
      <c r="E28" s="31"/>
    </row>
    <row r="29" spans="2:9" ht="15" customHeight="1" x14ac:dyDescent="0.25">
      <c r="B29" s="28"/>
      <c r="C29" s="29"/>
      <c r="D29" s="29"/>
      <c r="E29" s="31"/>
    </row>
    <row r="30" spans="2:9" ht="15" customHeight="1" x14ac:dyDescent="0.25">
      <c r="B30" s="28"/>
      <c r="C30" s="29"/>
      <c r="D30" s="29"/>
      <c r="E30" s="31"/>
    </row>
    <row r="31" spans="2:9" ht="15" customHeight="1" x14ac:dyDescent="0.25">
      <c r="B31" s="28"/>
      <c r="C31" s="29"/>
      <c r="D31" s="29"/>
      <c r="E31" s="31"/>
    </row>
    <row r="32" spans="2:9" ht="15" customHeight="1" x14ac:dyDescent="0.25">
      <c r="B32" s="28"/>
      <c r="C32" s="29"/>
      <c r="D32" s="29"/>
      <c r="E32" s="31"/>
    </row>
    <row r="33" spans="2:5" ht="15" customHeight="1" x14ac:dyDescent="0.25">
      <c r="B33" s="28"/>
      <c r="C33" s="29"/>
      <c r="D33" s="29"/>
      <c r="E33" s="31"/>
    </row>
    <row r="34" spans="2:5" ht="15" customHeight="1" x14ac:dyDescent="0.25">
      <c r="B34" s="28"/>
      <c r="C34" s="29"/>
      <c r="D34" s="29"/>
      <c r="E34" s="31"/>
    </row>
    <row r="35" spans="2:5" ht="15" customHeight="1" x14ac:dyDescent="0.25">
      <c r="B35" s="28"/>
      <c r="C35" s="29"/>
      <c r="D35" s="29"/>
      <c r="E35" s="31"/>
    </row>
    <row r="36" spans="2:5" ht="15" customHeight="1" x14ac:dyDescent="0.25">
      <c r="B36" s="28"/>
      <c r="C36" s="29"/>
      <c r="D36" s="29"/>
      <c r="E36" s="31"/>
    </row>
    <row r="37" spans="2:5" ht="15" customHeight="1" thickBot="1" x14ac:dyDescent="0.3">
      <c r="B37" s="32"/>
      <c r="C37" s="33"/>
      <c r="D37" s="33"/>
      <c r="E37" s="34"/>
    </row>
    <row r="38" spans="2:5" s="17" customFormat="1" ht="15.75" thickBot="1" x14ac:dyDescent="0.3">
      <c r="B38" s="15"/>
      <c r="C38" s="20">
        <f>SUBTOTAL(109,ExFrais14[Montant 1])</f>
        <v>2.15</v>
      </c>
      <c r="D38" s="20">
        <f>SUBTOTAL(109,ExFrais14[Montant 2])</f>
        <v>3.59</v>
      </c>
      <c r="E38" s="16"/>
    </row>
  </sheetData>
  <sheetProtection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8"/>
  <sheetViews>
    <sheetView showRowColHeaders="0" workbookViewId="0">
      <pane ySplit="6" topLeftCell="A7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2" customWidth="1"/>
    <col min="2" max="2" width="25.42578125" style="3" bestFit="1" customWidth="1"/>
    <col min="3" max="3" width="13.7109375" style="4" bestFit="1" customWidth="1"/>
    <col min="4" max="4" width="13.7109375" style="2" bestFit="1" customWidth="1"/>
    <col min="5" max="5" width="50.7109375" style="1" customWidth="1"/>
    <col min="6" max="16384" width="11.42578125" style="2"/>
  </cols>
  <sheetData>
    <row r="2" spans="2:9" ht="15.75" thickBot="1" x14ac:dyDescent="0.3">
      <c r="B2" s="21" t="s">
        <v>0</v>
      </c>
      <c r="C2" s="22" t="s">
        <v>1</v>
      </c>
      <c r="D2" s="23" t="s">
        <v>2</v>
      </c>
    </row>
    <row r="3" spans="2:9" x14ac:dyDescent="0.25">
      <c r="B3" s="24" t="s">
        <v>3</v>
      </c>
      <c r="C3" s="18">
        <v>-6.4330000000000096</v>
      </c>
      <c r="D3" s="19">
        <f>C3-C38+D38</f>
        <v>-2.6030000000000015</v>
      </c>
    </row>
    <row r="4" spans="2:9" ht="15" customHeight="1" thickBot="1" x14ac:dyDescent="0.3">
      <c r="D4" s="5"/>
      <c r="I4" s="6"/>
    </row>
    <row r="5" spans="2:9" ht="15" customHeight="1" thickBot="1" x14ac:dyDescent="0.3">
      <c r="B5" s="7" t="s">
        <v>4</v>
      </c>
      <c r="C5" s="8" t="s">
        <v>5</v>
      </c>
      <c r="D5" s="9" t="s">
        <v>6</v>
      </c>
      <c r="I5" s="6"/>
    </row>
    <row r="6" spans="2:9" ht="15" customHeight="1" thickBot="1" x14ac:dyDescent="0.3">
      <c r="B6" s="10" t="s">
        <v>7</v>
      </c>
      <c r="C6" s="11" t="s">
        <v>8</v>
      </c>
      <c r="D6" s="12" t="s">
        <v>9</v>
      </c>
      <c r="E6" s="13" t="s">
        <v>10</v>
      </c>
      <c r="I6" s="6"/>
    </row>
    <row r="7" spans="2:9" ht="15" customHeight="1" x14ac:dyDescent="0.25">
      <c r="B7" s="25">
        <v>45933</v>
      </c>
      <c r="C7" s="26">
        <v>10</v>
      </c>
      <c r="D7" s="26"/>
      <c r="E7" s="27" t="s">
        <v>52</v>
      </c>
      <c r="I7" s="6"/>
    </row>
    <row r="8" spans="2:9" ht="15" customHeight="1" x14ac:dyDescent="0.25">
      <c r="B8" s="28">
        <v>45934</v>
      </c>
      <c r="C8" s="29">
        <v>4.12</v>
      </c>
      <c r="D8" s="29"/>
      <c r="E8" s="30" t="s">
        <v>53</v>
      </c>
      <c r="I8" s="6"/>
    </row>
    <row r="9" spans="2:9" ht="15" customHeight="1" x14ac:dyDescent="0.25">
      <c r="B9" s="28">
        <v>45940</v>
      </c>
      <c r="C9" s="29">
        <v>6.5</v>
      </c>
      <c r="D9" s="29"/>
      <c r="E9" s="30" t="s">
        <v>54</v>
      </c>
      <c r="I9" s="14"/>
    </row>
    <row r="10" spans="2:9" ht="15" customHeight="1" x14ac:dyDescent="0.25">
      <c r="B10" s="28">
        <v>45949</v>
      </c>
      <c r="C10" s="29">
        <v>22.9</v>
      </c>
      <c r="D10" s="29"/>
      <c r="E10" s="30" t="s">
        <v>55</v>
      </c>
      <c r="I10" s="6"/>
    </row>
    <row r="11" spans="2:9" ht="15" customHeight="1" x14ac:dyDescent="0.25">
      <c r="B11" s="28">
        <v>45949</v>
      </c>
      <c r="C11" s="29"/>
      <c r="D11" s="29">
        <v>49.95</v>
      </c>
      <c r="E11" s="30" t="s">
        <v>56</v>
      </c>
      <c r="I11" s="6"/>
    </row>
    <row r="12" spans="2:9" ht="15" customHeight="1" x14ac:dyDescent="0.25">
      <c r="B12" s="28">
        <v>45956</v>
      </c>
      <c r="C12" s="29">
        <v>2.6</v>
      </c>
      <c r="D12" s="29"/>
      <c r="E12" s="30" t="s">
        <v>57</v>
      </c>
      <c r="I12" s="14"/>
    </row>
    <row r="13" spans="2:9" ht="15" customHeight="1" x14ac:dyDescent="0.25">
      <c r="B13" s="28"/>
      <c r="C13" s="29"/>
      <c r="D13" s="29"/>
      <c r="E13" s="30"/>
      <c r="I13" s="6"/>
    </row>
    <row r="14" spans="2:9" ht="15" customHeight="1" x14ac:dyDescent="0.25">
      <c r="B14" s="28"/>
      <c r="C14" s="29"/>
      <c r="D14" s="29"/>
      <c r="E14" s="31"/>
      <c r="I14" s="6"/>
    </row>
    <row r="15" spans="2:9" ht="15" customHeight="1" x14ac:dyDescent="0.25">
      <c r="B15" s="28"/>
      <c r="C15" s="29"/>
      <c r="D15" s="29"/>
      <c r="E15" s="31"/>
      <c r="I15" s="6"/>
    </row>
    <row r="16" spans="2:9" ht="15" customHeight="1" x14ac:dyDescent="0.25">
      <c r="B16" s="28"/>
      <c r="C16" s="29"/>
      <c r="D16" s="29"/>
      <c r="E16" s="31"/>
      <c r="I16" s="14"/>
    </row>
    <row r="17" spans="2:9" ht="15" customHeight="1" x14ac:dyDescent="0.25">
      <c r="B17" s="28"/>
      <c r="C17" s="29"/>
      <c r="D17" s="29"/>
      <c r="E17" s="31"/>
      <c r="I17" s="6"/>
    </row>
    <row r="18" spans="2:9" ht="15" customHeight="1" x14ac:dyDescent="0.25">
      <c r="B18" s="28"/>
      <c r="C18" s="29"/>
      <c r="D18" s="29"/>
      <c r="E18" s="31"/>
      <c r="I18" s="6"/>
    </row>
    <row r="19" spans="2:9" ht="15" customHeight="1" x14ac:dyDescent="0.25">
      <c r="B19" s="28"/>
      <c r="C19" s="29"/>
      <c r="D19" s="29"/>
      <c r="E19" s="31"/>
      <c r="I19" s="6"/>
    </row>
    <row r="20" spans="2:9" ht="15" customHeight="1" x14ac:dyDescent="0.25">
      <c r="B20" s="28"/>
      <c r="C20" s="29"/>
      <c r="D20" s="29"/>
      <c r="E20" s="31"/>
      <c r="I20" s="6"/>
    </row>
    <row r="21" spans="2:9" ht="15" customHeight="1" x14ac:dyDescent="0.25">
      <c r="B21" s="28"/>
      <c r="C21" s="29"/>
      <c r="D21" s="29"/>
      <c r="E21" s="31"/>
      <c r="I21" s="6"/>
    </row>
    <row r="22" spans="2:9" ht="15" customHeight="1" x14ac:dyDescent="0.25">
      <c r="B22" s="28"/>
      <c r="C22" s="29"/>
      <c r="D22" s="29"/>
      <c r="E22" s="31"/>
      <c r="I22" s="6"/>
    </row>
    <row r="23" spans="2:9" ht="15" customHeight="1" x14ac:dyDescent="0.25">
      <c r="B23" s="28"/>
      <c r="C23" s="29"/>
      <c r="D23" s="29"/>
      <c r="E23" s="31"/>
    </row>
    <row r="24" spans="2:9" ht="15" customHeight="1" x14ac:dyDescent="0.25">
      <c r="B24" s="28"/>
      <c r="C24" s="29"/>
      <c r="D24" s="29"/>
      <c r="E24" s="31"/>
    </row>
    <row r="25" spans="2:9" ht="15" customHeight="1" x14ac:dyDescent="0.25">
      <c r="B25" s="28"/>
      <c r="C25" s="29"/>
      <c r="D25" s="29"/>
      <c r="E25" s="31"/>
    </row>
    <row r="26" spans="2:9" ht="15" customHeight="1" x14ac:dyDescent="0.25">
      <c r="B26" s="28"/>
      <c r="C26" s="29"/>
      <c r="D26" s="29"/>
      <c r="E26" s="31"/>
    </row>
    <row r="27" spans="2:9" ht="15" customHeight="1" x14ac:dyDescent="0.25">
      <c r="B27" s="28"/>
      <c r="C27" s="29"/>
      <c r="D27" s="29"/>
      <c r="E27" s="31"/>
    </row>
    <row r="28" spans="2:9" ht="15" customHeight="1" x14ac:dyDescent="0.25">
      <c r="B28" s="28"/>
      <c r="C28" s="29"/>
      <c r="D28" s="29"/>
      <c r="E28" s="31"/>
    </row>
    <row r="29" spans="2:9" ht="15" customHeight="1" x14ac:dyDescent="0.25">
      <c r="B29" s="28"/>
      <c r="C29" s="29"/>
      <c r="D29" s="29"/>
      <c r="E29" s="31"/>
    </row>
    <row r="30" spans="2:9" ht="15" customHeight="1" x14ac:dyDescent="0.25">
      <c r="B30" s="28"/>
      <c r="C30" s="29"/>
      <c r="D30" s="29"/>
      <c r="E30" s="31"/>
    </row>
    <row r="31" spans="2:9" ht="15" customHeight="1" x14ac:dyDescent="0.25">
      <c r="B31" s="28"/>
      <c r="C31" s="29"/>
      <c r="D31" s="29"/>
      <c r="E31" s="31"/>
    </row>
    <row r="32" spans="2:9" ht="15" customHeight="1" x14ac:dyDescent="0.25">
      <c r="B32" s="28"/>
      <c r="C32" s="29"/>
      <c r="D32" s="29"/>
      <c r="E32" s="31"/>
    </row>
    <row r="33" spans="2:5" ht="15" customHeight="1" x14ac:dyDescent="0.25">
      <c r="B33" s="28"/>
      <c r="C33" s="29"/>
      <c r="D33" s="29"/>
      <c r="E33" s="31"/>
    </row>
    <row r="34" spans="2:5" ht="15" customHeight="1" x14ac:dyDescent="0.25">
      <c r="B34" s="28"/>
      <c r="C34" s="29"/>
      <c r="D34" s="29"/>
      <c r="E34" s="31"/>
    </row>
    <row r="35" spans="2:5" ht="15" customHeight="1" x14ac:dyDescent="0.25">
      <c r="B35" s="28"/>
      <c r="C35" s="29"/>
      <c r="D35" s="29"/>
      <c r="E35" s="31"/>
    </row>
    <row r="36" spans="2:5" ht="15" customHeight="1" x14ac:dyDescent="0.25">
      <c r="B36" s="28"/>
      <c r="C36" s="29"/>
      <c r="D36" s="29"/>
      <c r="E36" s="31"/>
    </row>
    <row r="37" spans="2:5" ht="15" customHeight="1" thickBot="1" x14ac:dyDescent="0.3">
      <c r="B37" s="32"/>
      <c r="C37" s="33"/>
      <c r="D37" s="33"/>
      <c r="E37" s="34"/>
    </row>
    <row r="38" spans="2:5" s="17" customFormat="1" ht="15.75" thickBot="1" x14ac:dyDescent="0.3">
      <c r="B38" s="15"/>
      <c r="C38" s="20">
        <f>SUBTOTAL(109,ExFrais10[Montant 1])</f>
        <v>46.12</v>
      </c>
      <c r="D38" s="20">
        <f>SUBTOTAL(109,ExFrais10[Montant 2])</f>
        <v>49.95</v>
      </c>
      <c r="E38" s="16"/>
    </row>
  </sheetData>
  <sheetProtection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8"/>
  <sheetViews>
    <sheetView showRowColHeaders="0" workbookViewId="0">
      <pane ySplit="6" topLeftCell="A7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2" customWidth="1"/>
    <col min="2" max="2" width="27.140625" style="3" bestFit="1" customWidth="1"/>
    <col min="3" max="3" width="13.7109375" style="4" bestFit="1" customWidth="1"/>
    <col min="4" max="4" width="13.7109375" style="2" bestFit="1" customWidth="1"/>
    <col min="5" max="5" width="50.7109375" style="1" customWidth="1"/>
    <col min="6" max="16384" width="11.42578125" style="2"/>
  </cols>
  <sheetData>
    <row r="2" spans="2:9" ht="15.75" thickBot="1" x14ac:dyDescent="0.3">
      <c r="B2" s="21" t="s">
        <v>0</v>
      </c>
      <c r="C2" s="22" t="s">
        <v>1</v>
      </c>
      <c r="D2" s="23" t="s">
        <v>2</v>
      </c>
    </row>
    <row r="3" spans="2:9" x14ac:dyDescent="0.25">
      <c r="B3" s="24" t="s">
        <v>3</v>
      </c>
      <c r="C3" s="18">
        <v>-2.6030000000000002</v>
      </c>
      <c r="D3" s="19">
        <f>C3-C38+D38</f>
        <v>-5.9629999999999974</v>
      </c>
    </row>
    <row r="4" spans="2:9" ht="15" customHeight="1" thickBot="1" x14ac:dyDescent="0.3">
      <c r="D4" s="5"/>
      <c r="I4" s="6"/>
    </row>
    <row r="5" spans="2:9" ht="15" customHeight="1" thickBot="1" x14ac:dyDescent="0.3">
      <c r="B5" s="7" t="s">
        <v>4</v>
      </c>
      <c r="C5" s="8" t="s">
        <v>5</v>
      </c>
      <c r="D5" s="9" t="s">
        <v>6</v>
      </c>
      <c r="I5" s="6"/>
    </row>
    <row r="6" spans="2:9" ht="15" customHeight="1" thickBot="1" x14ac:dyDescent="0.3">
      <c r="B6" s="10" t="s">
        <v>7</v>
      </c>
      <c r="C6" s="11" t="s">
        <v>8</v>
      </c>
      <c r="D6" s="12" t="s">
        <v>9</v>
      </c>
      <c r="E6" s="13" t="s">
        <v>10</v>
      </c>
      <c r="I6" s="6"/>
    </row>
    <row r="7" spans="2:9" ht="15" customHeight="1" x14ac:dyDescent="0.25">
      <c r="B7" s="25">
        <v>45969</v>
      </c>
      <c r="C7" s="26">
        <v>18.759999999999998</v>
      </c>
      <c r="D7" s="26"/>
      <c r="E7" s="27" t="s">
        <v>58</v>
      </c>
      <c r="I7" s="6"/>
    </row>
    <row r="8" spans="2:9" ht="15" customHeight="1" x14ac:dyDescent="0.25">
      <c r="B8" s="28">
        <v>45969</v>
      </c>
      <c r="C8" s="29"/>
      <c r="D8" s="29">
        <v>29.99</v>
      </c>
      <c r="E8" s="30" t="s">
        <v>59</v>
      </c>
      <c r="I8" s="6"/>
    </row>
    <row r="9" spans="2:9" ht="15" customHeight="1" x14ac:dyDescent="0.25">
      <c r="B9" s="28">
        <v>45969</v>
      </c>
      <c r="C9" s="29">
        <v>2.15</v>
      </c>
      <c r="D9" s="29"/>
      <c r="E9" s="30" t="s">
        <v>60</v>
      </c>
      <c r="I9" s="14"/>
    </row>
    <row r="10" spans="2:9" ht="15" customHeight="1" x14ac:dyDescent="0.25">
      <c r="B10" s="28">
        <v>45989</v>
      </c>
      <c r="C10" s="29">
        <v>5.18</v>
      </c>
      <c r="D10" s="29"/>
      <c r="E10" s="30" t="s">
        <v>61</v>
      </c>
      <c r="I10" s="6"/>
    </row>
    <row r="11" spans="2:9" ht="15" customHeight="1" x14ac:dyDescent="0.25">
      <c r="B11" s="28">
        <v>45989</v>
      </c>
      <c r="C11" s="29">
        <v>4.12</v>
      </c>
      <c r="D11" s="29"/>
      <c r="E11" s="30" t="s">
        <v>62</v>
      </c>
      <c r="I11" s="6"/>
    </row>
    <row r="12" spans="2:9" ht="15" customHeight="1" x14ac:dyDescent="0.25">
      <c r="B12" s="28">
        <v>45989</v>
      </c>
      <c r="C12" s="29">
        <v>3.14</v>
      </c>
      <c r="D12" s="29"/>
      <c r="E12" s="30" t="s">
        <v>63</v>
      </c>
      <c r="I12" s="14"/>
    </row>
    <row r="13" spans="2:9" ht="15" customHeight="1" x14ac:dyDescent="0.25">
      <c r="B13" s="28"/>
      <c r="C13" s="29"/>
      <c r="D13" s="29"/>
      <c r="E13" s="30"/>
      <c r="I13" s="6"/>
    </row>
    <row r="14" spans="2:9" ht="15" customHeight="1" x14ac:dyDescent="0.25">
      <c r="B14" s="28"/>
      <c r="C14" s="29"/>
      <c r="D14" s="29"/>
      <c r="E14" s="31"/>
      <c r="I14" s="6"/>
    </row>
    <row r="15" spans="2:9" ht="15" customHeight="1" x14ac:dyDescent="0.25">
      <c r="B15" s="28"/>
      <c r="C15" s="29"/>
      <c r="D15" s="29"/>
      <c r="E15" s="31"/>
      <c r="I15" s="6"/>
    </row>
    <row r="16" spans="2:9" ht="15" customHeight="1" x14ac:dyDescent="0.25">
      <c r="B16" s="28"/>
      <c r="C16" s="29"/>
      <c r="D16" s="29"/>
      <c r="E16" s="31"/>
      <c r="I16" s="14"/>
    </row>
    <row r="17" spans="2:9" ht="15" customHeight="1" x14ac:dyDescent="0.25">
      <c r="B17" s="28"/>
      <c r="C17" s="29"/>
      <c r="D17" s="29"/>
      <c r="E17" s="31"/>
      <c r="I17" s="6"/>
    </row>
    <row r="18" spans="2:9" ht="15" customHeight="1" x14ac:dyDescent="0.25">
      <c r="B18" s="28"/>
      <c r="C18" s="29"/>
      <c r="D18" s="29"/>
      <c r="E18" s="31"/>
      <c r="I18" s="6"/>
    </row>
    <row r="19" spans="2:9" ht="15" customHeight="1" x14ac:dyDescent="0.25">
      <c r="B19" s="28"/>
      <c r="C19" s="29"/>
      <c r="D19" s="29"/>
      <c r="E19" s="31"/>
      <c r="I19" s="6"/>
    </row>
    <row r="20" spans="2:9" ht="15" customHeight="1" x14ac:dyDescent="0.25">
      <c r="B20" s="28"/>
      <c r="C20" s="29"/>
      <c r="D20" s="29"/>
      <c r="E20" s="31"/>
      <c r="I20" s="6"/>
    </row>
    <row r="21" spans="2:9" ht="15" customHeight="1" x14ac:dyDescent="0.25">
      <c r="B21" s="28"/>
      <c r="C21" s="29"/>
      <c r="D21" s="29"/>
      <c r="E21" s="31"/>
      <c r="I21" s="6"/>
    </row>
    <row r="22" spans="2:9" ht="15" customHeight="1" x14ac:dyDescent="0.25">
      <c r="B22" s="28"/>
      <c r="C22" s="29"/>
      <c r="D22" s="29"/>
      <c r="E22" s="31"/>
      <c r="I22" s="6"/>
    </row>
    <row r="23" spans="2:9" ht="15" customHeight="1" x14ac:dyDescent="0.25">
      <c r="B23" s="28"/>
      <c r="C23" s="29"/>
      <c r="D23" s="29"/>
      <c r="E23" s="31"/>
    </row>
    <row r="24" spans="2:9" ht="15" customHeight="1" x14ac:dyDescent="0.25">
      <c r="B24" s="28"/>
      <c r="C24" s="29"/>
      <c r="D24" s="29"/>
      <c r="E24" s="31"/>
    </row>
    <row r="25" spans="2:9" ht="15" customHeight="1" x14ac:dyDescent="0.25">
      <c r="B25" s="28"/>
      <c r="C25" s="29"/>
      <c r="D25" s="29"/>
      <c r="E25" s="31"/>
    </row>
    <row r="26" spans="2:9" ht="15" customHeight="1" x14ac:dyDescent="0.25">
      <c r="B26" s="28"/>
      <c r="C26" s="29"/>
      <c r="D26" s="29"/>
      <c r="E26" s="31"/>
    </row>
    <row r="27" spans="2:9" ht="15" customHeight="1" x14ac:dyDescent="0.25">
      <c r="B27" s="28"/>
      <c r="C27" s="29"/>
      <c r="D27" s="29"/>
      <c r="E27" s="31"/>
    </row>
    <row r="28" spans="2:9" ht="15" customHeight="1" x14ac:dyDescent="0.25">
      <c r="B28" s="28"/>
      <c r="C28" s="29"/>
      <c r="D28" s="29"/>
      <c r="E28" s="31"/>
    </row>
    <row r="29" spans="2:9" ht="15" customHeight="1" x14ac:dyDescent="0.25">
      <c r="B29" s="28"/>
      <c r="C29" s="29"/>
      <c r="D29" s="29"/>
      <c r="E29" s="31"/>
    </row>
    <row r="30" spans="2:9" ht="15" customHeight="1" x14ac:dyDescent="0.25">
      <c r="B30" s="28"/>
      <c r="C30" s="29"/>
      <c r="D30" s="29"/>
      <c r="E30" s="31"/>
    </row>
    <row r="31" spans="2:9" ht="15" customHeight="1" x14ac:dyDescent="0.25">
      <c r="B31" s="28"/>
      <c r="C31" s="29"/>
      <c r="D31" s="29"/>
      <c r="E31" s="31"/>
    </row>
    <row r="32" spans="2:9" ht="15" customHeight="1" x14ac:dyDescent="0.25">
      <c r="B32" s="28"/>
      <c r="C32" s="29"/>
      <c r="D32" s="29"/>
      <c r="E32" s="31"/>
    </row>
    <row r="33" spans="2:5" ht="15" customHeight="1" x14ac:dyDescent="0.25">
      <c r="B33" s="28"/>
      <c r="C33" s="29"/>
      <c r="D33" s="29"/>
      <c r="E33" s="31"/>
    </row>
    <row r="34" spans="2:5" ht="15" customHeight="1" x14ac:dyDescent="0.25">
      <c r="B34" s="28"/>
      <c r="C34" s="29"/>
      <c r="D34" s="29"/>
      <c r="E34" s="31"/>
    </row>
    <row r="35" spans="2:5" ht="15" customHeight="1" x14ac:dyDescent="0.25">
      <c r="B35" s="28"/>
      <c r="C35" s="29"/>
      <c r="D35" s="29"/>
      <c r="E35" s="31"/>
    </row>
    <row r="36" spans="2:5" ht="15" customHeight="1" x14ac:dyDescent="0.25">
      <c r="B36" s="28"/>
      <c r="C36" s="29"/>
      <c r="D36" s="29"/>
      <c r="E36" s="31"/>
    </row>
    <row r="37" spans="2:5" ht="15" customHeight="1" thickBot="1" x14ac:dyDescent="0.3">
      <c r="B37" s="32"/>
      <c r="C37" s="33"/>
      <c r="D37" s="33"/>
      <c r="E37" s="34"/>
    </row>
    <row r="38" spans="2:5" s="17" customFormat="1" ht="15.75" thickBot="1" x14ac:dyDescent="0.3">
      <c r="B38" s="15"/>
      <c r="C38" s="20">
        <f>SUBTOTAL(109,ExFrais12[Montant 1])</f>
        <v>33.349999999999994</v>
      </c>
      <c r="D38" s="20">
        <f>SUBTOTAL(109,ExFrais12[Montant 2])</f>
        <v>29.99</v>
      </c>
      <c r="E38" s="16"/>
    </row>
  </sheetData>
  <sheetProtection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8"/>
  <sheetViews>
    <sheetView showRowColHeaders="0" workbookViewId="0">
      <pane ySplit="6" topLeftCell="A7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2" customWidth="1"/>
    <col min="2" max="2" width="27" style="3" bestFit="1" customWidth="1"/>
    <col min="3" max="3" width="13.7109375" style="4" bestFit="1" customWidth="1"/>
    <col min="4" max="4" width="13.7109375" style="2" bestFit="1" customWidth="1"/>
    <col min="5" max="5" width="50.7109375" style="1" customWidth="1"/>
    <col min="6" max="16384" width="11.42578125" style="2"/>
  </cols>
  <sheetData>
    <row r="2" spans="2:9" ht="15.75" thickBot="1" x14ac:dyDescent="0.3">
      <c r="B2" s="21" t="s">
        <v>0</v>
      </c>
      <c r="C2" s="22" t="s">
        <v>1</v>
      </c>
      <c r="D2" s="23" t="s">
        <v>2</v>
      </c>
    </row>
    <row r="3" spans="2:9" x14ac:dyDescent="0.25">
      <c r="B3" s="24" t="s">
        <v>3</v>
      </c>
      <c r="C3" s="18">
        <v>22.385000000000002</v>
      </c>
      <c r="D3" s="19">
        <f>C3-C38+D38</f>
        <v>22.204999999999998</v>
      </c>
    </row>
    <row r="4" spans="2:9" ht="15" customHeight="1" thickBot="1" x14ac:dyDescent="0.3">
      <c r="D4" s="5"/>
      <c r="I4" s="6"/>
    </row>
    <row r="5" spans="2:9" ht="15" customHeight="1" thickBot="1" x14ac:dyDescent="0.3">
      <c r="B5" s="7" t="s">
        <v>4</v>
      </c>
      <c r="C5" s="8" t="s">
        <v>5</v>
      </c>
      <c r="D5" s="9" t="s">
        <v>6</v>
      </c>
      <c r="I5" s="6"/>
    </row>
    <row r="6" spans="2:9" ht="15" customHeight="1" thickBot="1" x14ac:dyDescent="0.3">
      <c r="B6" s="10" t="s">
        <v>7</v>
      </c>
      <c r="C6" s="11" t="s">
        <v>8</v>
      </c>
      <c r="D6" s="12" t="s">
        <v>9</v>
      </c>
      <c r="E6" s="13" t="s">
        <v>10</v>
      </c>
      <c r="I6" s="6"/>
    </row>
    <row r="7" spans="2:9" ht="15" customHeight="1" x14ac:dyDescent="0.25">
      <c r="B7" s="25">
        <v>45646</v>
      </c>
      <c r="C7" s="26">
        <v>4.08</v>
      </c>
      <c r="D7" s="26"/>
      <c r="E7" s="27" t="s">
        <v>11</v>
      </c>
      <c r="I7" s="6"/>
    </row>
    <row r="8" spans="2:9" ht="15" customHeight="1" x14ac:dyDescent="0.25">
      <c r="B8" s="28">
        <v>45638</v>
      </c>
      <c r="C8" s="29"/>
      <c r="D8" s="29">
        <v>3.9</v>
      </c>
      <c r="E8" s="30" t="s">
        <v>12</v>
      </c>
      <c r="I8" s="6"/>
    </row>
    <row r="9" spans="2:9" ht="15" customHeight="1" x14ac:dyDescent="0.25">
      <c r="B9" s="28"/>
      <c r="C9" s="29"/>
      <c r="D9" s="29"/>
      <c r="E9" s="30"/>
      <c r="I9" s="14"/>
    </row>
    <row r="10" spans="2:9" ht="15" customHeight="1" x14ac:dyDescent="0.25">
      <c r="B10" s="28"/>
      <c r="C10" s="29"/>
      <c r="D10" s="29"/>
      <c r="E10" s="30"/>
      <c r="I10" s="6"/>
    </row>
    <row r="11" spans="2:9" ht="15" customHeight="1" x14ac:dyDescent="0.25">
      <c r="B11" s="28"/>
      <c r="C11" s="29"/>
      <c r="D11" s="29"/>
      <c r="E11" s="30"/>
      <c r="I11" s="6"/>
    </row>
    <row r="12" spans="2:9" ht="15" customHeight="1" x14ac:dyDescent="0.25">
      <c r="B12" s="28"/>
      <c r="C12" s="29"/>
      <c r="D12" s="29"/>
      <c r="E12" s="30"/>
      <c r="I12" s="14"/>
    </row>
    <row r="13" spans="2:9" ht="15" customHeight="1" x14ac:dyDescent="0.25">
      <c r="B13" s="28"/>
      <c r="C13" s="29"/>
      <c r="D13" s="29"/>
      <c r="E13" s="30"/>
      <c r="I13" s="6"/>
    </row>
    <row r="14" spans="2:9" ht="15" customHeight="1" x14ac:dyDescent="0.25">
      <c r="B14" s="28"/>
      <c r="C14" s="29"/>
      <c r="D14" s="29"/>
      <c r="E14" s="31"/>
      <c r="I14" s="6"/>
    </row>
    <row r="15" spans="2:9" ht="15" customHeight="1" x14ac:dyDescent="0.25">
      <c r="B15" s="28"/>
      <c r="C15" s="29"/>
      <c r="D15" s="29"/>
      <c r="E15" s="31"/>
      <c r="I15" s="6"/>
    </row>
    <row r="16" spans="2:9" ht="15" customHeight="1" x14ac:dyDescent="0.25">
      <c r="B16" s="28"/>
      <c r="C16" s="29"/>
      <c r="D16" s="29"/>
      <c r="E16" s="31"/>
      <c r="I16" s="14"/>
    </row>
    <row r="17" spans="2:9" ht="15" customHeight="1" x14ac:dyDescent="0.25">
      <c r="B17" s="28"/>
      <c r="C17" s="29"/>
      <c r="D17" s="29"/>
      <c r="E17" s="31"/>
      <c r="I17" s="6"/>
    </row>
    <row r="18" spans="2:9" ht="15" customHeight="1" x14ac:dyDescent="0.25">
      <c r="B18" s="28"/>
      <c r="C18" s="29"/>
      <c r="D18" s="29"/>
      <c r="E18" s="31"/>
      <c r="I18" s="6"/>
    </row>
    <row r="19" spans="2:9" ht="15" customHeight="1" x14ac:dyDescent="0.25">
      <c r="B19" s="28"/>
      <c r="C19" s="29"/>
      <c r="D19" s="29"/>
      <c r="E19" s="31"/>
      <c r="I19" s="6"/>
    </row>
    <row r="20" spans="2:9" ht="15" customHeight="1" x14ac:dyDescent="0.25">
      <c r="B20" s="28"/>
      <c r="C20" s="29"/>
      <c r="D20" s="29"/>
      <c r="E20" s="31"/>
      <c r="I20" s="6"/>
    </row>
    <row r="21" spans="2:9" ht="15" customHeight="1" x14ac:dyDescent="0.25">
      <c r="B21" s="28"/>
      <c r="C21" s="29"/>
      <c r="D21" s="29"/>
      <c r="E21" s="31"/>
      <c r="I21" s="6"/>
    </row>
    <row r="22" spans="2:9" ht="15" customHeight="1" x14ac:dyDescent="0.25">
      <c r="B22" s="28"/>
      <c r="C22" s="29"/>
      <c r="D22" s="29"/>
      <c r="E22" s="31"/>
      <c r="I22" s="6"/>
    </row>
    <row r="23" spans="2:9" ht="15" customHeight="1" x14ac:dyDescent="0.25">
      <c r="B23" s="28"/>
      <c r="C23" s="29"/>
      <c r="D23" s="29"/>
      <c r="E23" s="31"/>
    </row>
    <row r="24" spans="2:9" ht="15" customHeight="1" x14ac:dyDescent="0.25">
      <c r="B24" s="28"/>
      <c r="C24" s="29"/>
      <c r="D24" s="29"/>
      <c r="E24" s="31"/>
    </row>
    <row r="25" spans="2:9" ht="15" customHeight="1" x14ac:dyDescent="0.25">
      <c r="B25" s="28"/>
      <c r="C25" s="29"/>
      <c r="D25" s="29"/>
      <c r="E25" s="31"/>
    </row>
    <row r="26" spans="2:9" ht="15" customHeight="1" x14ac:dyDescent="0.25">
      <c r="B26" s="28"/>
      <c r="C26" s="29"/>
      <c r="D26" s="29"/>
      <c r="E26" s="31"/>
    </row>
    <row r="27" spans="2:9" ht="15" customHeight="1" x14ac:dyDescent="0.25">
      <c r="B27" s="28"/>
      <c r="C27" s="29"/>
      <c r="D27" s="29"/>
      <c r="E27" s="31"/>
    </row>
    <row r="28" spans="2:9" ht="15" customHeight="1" x14ac:dyDescent="0.25">
      <c r="B28" s="28"/>
      <c r="C28" s="29"/>
      <c r="D28" s="29"/>
      <c r="E28" s="31"/>
    </row>
    <row r="29" spans="2:9" ht="15" customHeight="1" x14ac:dyDescent="0.25">
      <c r="B29" s="28"/>
      <c r="C29" s="29"/>
      <c r="D29" s="29"/>
      <c r="E29" s="31"/>
    </row>
    <row r="30" spans="2:9" ht="15" customHeight="1" x14ac:dyDescent="0.25">
      <c r="B30" s="28"/>
      <c r="C30" s="29"/>
      <c r="D30" s="29"/>
      <c r="E30" s="31"/>
    </row>
    <row r="31" spans="2:9" ht="15" customHeight="1" x14ac:dyDescent="0.25">
      <c r="B31" s="28"/>
      <c r="C31" s="29"/>
      <c r="D31" s="29"/>
      <c r="E31" s="31"/>
    </row>
    <row r="32" spans="2:9" ht="15" customHeight="1" x14ac:dyDescent="0.25">
      <c r="B32" s="28"/>
      <c r="C32" s="29"/>
      <c r="D32" s="29"/>
      <c r="E32" s="31"/>
    </row>
    <row r="33" spans="2:5" ht="15" customHeight="1" x14ac:dyDescent="0.25">
      <c r="B33" s="28"/>
      <c r="C33" s="29"/>
      <c r="D33" s="29"/>
      <c r="E33" s="31"/>
    </row>
    <row r="34" spans="2:5" ht="15" customHeight="1" x14ac:dyDescent="0.25">
      <c r="B34" s="28"/>
      <c r="C34" s="29"/>
      <c r="D34" s="29"/>
      <c r="E34" s="31"/>
    </row>
    <row r="35" spans="2:5" ht="15" customHeight="1" x14ac:dyDescent="0.25">
      <c r="B35" s="28"/>
      <c r="C35" s="29"/>
      <c r="D35" s="29"/>
      <c r="E35" s="31"/>
    </row>
    <row r="36" spans="2:5" ht="15" customHeight="1" x14ac:dyDescent="0.25">
      <c r="B36" s="28"/>
      <c r="C36" s="29"/>
      <c r="D36" s="29"/>
      <c r="E36" s="31"/>
    </row>
    <row r="37" spans="2:5" ht="15" customHeight="1" thickBot="1" x14ac:dyDescent="0.3">
      <c r="B37" s="32"/>
      <c r="C37" s="33"/>
      <c r="D37" s="33"/>
      <c r="E37" s="34"/>
    </row>
    <row r="38" spans="2:5" s="17" customFormat="1" ht="15.75" thickBot="1" x14ac:dyDescent="0.3">
      <c r="B38" s="15"/>
      <c r="C38" s="20">
        <f>SUBTOTAL(109,ExFrais16[Montant 1])</f>
        <v>4.08</v>
      </c>
      <c r="D38" s="20">
        <f>SUBTOTAL(109,ExFrais16[Montant 2])</f>
        <v>3.9</v>
      </c>
      <c r="E38" s="16"/>
    </row>
  </sheetData>
  <sheetProtection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8"/>
  <sheetViews>
    <sheetView showRowColHeaders="0" workbookViewId="0">
      <pane ySplit="6" topLeftCell="A7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2" customWidth="1"/>
    <col min="2" max="2" width="23.85546875" style="3" bestFit="1" customWidth="1"/>
    <col min="3" max="3" width="13.7109375" style="4" bestFit="1" customWidth="1"/>
    <col min="4" max="4" width="13.7109375" style="2" bestFit="1" customWidth="1"/>
    <col min="5" max="5" width="50.7109375" style="1" customWidth="1"/>
    <col min="6" max="16384" width="11.42578125" style="2"/>
  </cols>
  <sheetData>
    <row r="2" spans="2:9" ht="15.75" thickBot="1" x14ac:dyDescent="0.3">
      <c r="B2" s="21" t="s">
        <v>0</v>
      </c>
      <c r="C2" s="22" t="s">
        <v>1</v>
      </c>
      <c r="D2" s="23" t="s">
        <v>2</v>
      </c>
    </row>
    <row r="3" spans="2:9" x14ac:dyDescent="0.25">
      <c r="B3" s="24" t="s">
        <v>3</v>
      </c>
      <c r="C3" s="18">
        <v>23.645</v>
      </c>
      <c r="D3" s="19">
        <f>C3-C38+D38</f>
        <v>14.934999999999999</v>
      </c>
    </row>
    <row r="4" spans="2:9" ht="15" customHeight="1" thickBot="1" x14ac:dyDescent="0.3">
      <c r="D4" s="5"/>
      <c r="I4" s="6"/>
    </row>
    <row r="5" spans="2:9" ht="15" customHeight="1" thickBot="1" x14ac:dyDescent="0.3">
      <c r="B5" s="7" t="s">
        <v>4</v>
      </c>
      <c r="C5" s="8" t="s">
        <v>5</v>
      </c>
      <c r="D5" s="9" t="s">
        <v>6</v>
      </c>
      <c r="I5" s="6"/>
    </row>
    <row r="6" spans="2:9" ht="15" customHeight="1" thickBot="1" x14ac:dyDescent="0.3">
      <c r="B6" s="10" t="s">
        <v>7</v>
      </c>
      <c r="C6" s="11" t="s">
        <v>8</v>
      </c>
      <c r="D6" s="12" t="s">
        <v>9</v>
      </c>
      <c r="E6" s="13" t="s">
        <v>10</v>
      </c>
      <c r="I6" s="6"/>
    </row>
    <row r="7" spans="2:9" ht="15" customHeight="1" x14ac:dyDescent="0.25">
      <c r="B7" s="25">
        <v>45689</v>
      </c>
      <c r="C7" s="26"/>
      <c r="D7" s="26">
        <v>13.5</v>
      </c>
      <c r="E7" s="27" t="s">
        <v>15</v>
      </c>
      <c r="I7" s="6"/>
    </row>
    <row r="8" spans="2:9" ht="15" customHeight="1" x14ac:dyDescent="0.25">
      <c r="B8" s="28">
        <v>45689</v>
      </c>
      <c r="C8" s="29"/>
      <c r="D8" s="29">
        <v>19.899999999999999</v>
      </c>
      <c r="E8" s="30" t="s">
        <v>16</v>
      </c>
      <c r="I8" s="6"/>
    </row>
    <row r="9" spans="2:9" ht="15" customHeight="1" x14ac:dyDescent="0.25">
      <c r="B9" s="28">
        <v>45705</v>
      </c>
      <c r="C9" s="29"/>
      <c r="D9" s="29">
        <v>10</v>
      </c>
      <c r="E9" s="30" t="s">
        <v>17</v>
      </c>
      <c r="I9" s="14"/>
    </row>
    <row r="10" spans="2:9" ht="15" customHeight="1" x14ac:dyDescent="0.25">
      <c r="B10" s="28">
        <v>45710</v>
      </c>
      <c r="C10" s="29">
        <v>27.509999999999998</v>
      </c>
      <c r="D10" s="29"/>
      <c r="E10" s="30" t="s">
        <v>18</v>
      </c>
      <c r="I10" s="6"/>
    </row>
    <row r="11" spans="2:9" ht="15" customHeight="1" x14ac:dyDescent="0.25">
      <c r="B11" s="28">
        <v>45710</v>
      </c>
      <c r="C11" s="29">
        <v>20</v>
      </c>
      <c r="D11" s="29"/>
      <c r="E11" s="30" t="s">
        <v>19</v>
      </c>
      <c r="I11" s="6"/>
    </row>
    <row r="12" spans="2:9" ht="15" customHeight="1" x14ac:dyDescent="0.25">
      <c r="B12" s="28">
        <v>45716</v>
      </c>
      <c r="C12" s="29">
        <v>4.5999999999999996</v>
      </c>
      <c r="D12" s="29"/>
      <c r="E12" s="30" t="s">
        <v>20</v>
      </c>
      <c r="I12" s="14"/>
    </row>
    <row r="13" spans="2:9" ht="15" customHeight="1" x14ac:dyDescent="0.25">
      <c r="B13" s="28"/>
      <c r="C13" s="29"/>
      <c r="D13" s="29"/>
      <c r="E13" s="30"/>
      <c r="I13" s="6"/>
    </row>
    <row r="14" spans="2:9" ht="15" customHeight="1" x14ac:dyDescent="0.25">
      <c r="B14" s="28"/>
      <c r="C14" s="29"/>
      <c r="D14" s="29"/>
      <c r="E14" s="31"/>
      <c r="I14" s="6"/>
    </row>
    <row r="15" spans="2:9" ht="15" customHeight="1" x14ac:dyDescent="0.25">
      <c r="B15" s="28"/>
      <c r="C15" s="29"/>
      <c r="D15" s="29"/>
      <c r="E15" s="31"/>
      <c r="I15" s="6"/>
    </row>
    <row r="16" spans="2:9" ht="15" customHeight="1" x14ac:dyDescent="0.25">
      <c r="B16" s="28"/>
      <c r="C16" s="29"/>
      <c r="D16" s="29"/>
      <c r="E16" s="31"/>
      <c r="I16" s="14"/>
    </row>
    <row r="17" spans="2:9" ht="15" customHeight="1" x14ac:dyDescent="0.25">
      <c r="B17" s="28"/>
      <c r="C17" s="29"/>
      <c r="D17" s="29"/>
      <c r="E17" s="31"/>
      <c r="I17" s="6"/>
    </row>
    <row r="18" spans="2:9" ht="15" customHeight="1" x14ac:dyDescent="0.25">
      <c r="B18" s="28"/>
      <c r="C18" s="29"/>
      <c r="D18" s="29"/>
      <c r="E18" s="31"/>
      <c r="I18" s="6"/>
    </row>
    <row r="19" spans="2:9" ht="15" customHeight="1" x14ac:dyDescent="0.25">
      <c r="B19" s="28"/>
      <c r="C19" s="29"/>
      <c r="D19" s="29"/>
      <c r="E19" s="31"/>
      <c r="I19" s="6"/>
    </row>
    <row r="20" spans="2:9" ht="15" customHeight="1" x14ac:dyDescent="0.25">
      <c r="B20" s="28"/>
      <c r="C20" s="29"/>
      <c r="D20" s="29"/>
      <c r="E20" s="31"/>
      <c r="I20" s="6"/>
    </row>
    <row r="21" spans="2:9" ht="15" customHeight="1" x14ac:dyDescent="0.25">
      <c r="B21" s="28"/>
      <c r="C21" s="29"/>
      <c r="D21" s="29"/>
      <c r="E21" s="31"/>
      <c r="I21" s="6"/>
    </row>
    <row r="22" spans="2:9" ht="15" customHeight="1" x14ac:dyDescent="0.25">
      <c r="B22" s="28"/>
      <c r="C22" s="29"/>
      <c r="D22" s="29"/>
      <c r="E22" s="31"/>
      <c r="I22" s="6"/>
    </row>
    <row r="23" spans="2:9" ht="15" customHeight="1" x14ac:dyDescent="0.25">
      <c r="B23" s="28"/>
      <c r="C23" s="29"/>
      <c r="D23" s="29"/>
      <c r="E23" s="31"/>
    </row>
    <row r="24" spans="2:9" ht="15" customHeight="1" x14ac:dyDescent="0.25">
      <c r="B24" s="28"/>
      <c r="C24" s="29"/>
      <c r="D24" s="29"/>
      <c r="E24" s="31"/>
    </row>
    <row r="25" spans="2:9" ht="15" customHeight="1" x14ac:dyDescent="0.25">
      <c r="B25" s="28"/>
      <c r="C25" s="29"/>
      <c r="D25" s="29"/>
      <c r="E25" s="31"/>
    </row>
    <row r="26" spans="2:9" ht="15" customHeight="1" x14ac:dyDescent="0.25">
      <c r="B26" s="28"/>
      <c r="C26" s="29"/>
      <c r="D26" s="29"/>
      <c r="E26" s="31"/>
    </row>
    <row r="27" spans="2:9" ht="15" customHeight="1" x14ac:dyDescent="0.25">
      <c r="B27" s="28"/>
      <c r="C27" s="29"/>
      <c r="D27" s="29"/>
      <c r="E27" s="31"/>
    </row>
    <row r="28" spans="2:9" ht="15" customHeight="1" x14ac:dyDescent="0.25">
      <c r="B28" s="28"/>
      <c r="C28" s="29"/>
      <c r="D28" s="29"/>
      <c r="E28" s="31"/>
    </row>
    <row r="29" spans="2:9" ht="15" customHeight="1" x14ac:dyDescent="0.25">
      <c r="B29" s="28"/>
      <c r="C29" s="29"/>
      <c r="D29" s="29"/>
      <c r="E29" s="31"/>
    </row>
    <row r="30" spans="2:9" ht="15" customHeight="1" x14ac:dyDescent="0.25">
      <c r="B30" s="28"/>
      <c r="C30" s="29"/>
      <c r="D30" s="29"/>
      <c r="E30" s="31"/>
    </row>
    <row r="31" spans="2:9" ht="15" customHeight="1" x14ac:dyDescent="0.25">
      <c r="B31" s="28"/>
      <c r="C31" s="29"/>
      <c r="D31" s="29"/>
      <c r="E31" s="31"/>
    </row>
    <row r="32" spans="2:9" ht="15" customHeight="1" x14ac:dyDescent="0.25">
      <c r="B32" s="28"/>
      <c r="C32" s="29"/>
      <c r="D32" s="29"/>
      <c r="E32" s="31"/>
    </row>
    <row r="33" spans="2:5" ht="15" customHeight="1" x14ac:dyDescent="0.25">
      <c r="B33" s="28"/>
      <c r="C33" s="29"/>
      <c r="D33" s="29"/>
      <c r="E33" s="31"/>
    </row>
    <row r="34" spans="2:5" ht="15" customHeight="1" x14ac:dyDescent="0.25">
      <c r="B34" s="28"/>
      <c r="C34" s="29"/>
      <c r="D34" s="29"/>
      <c r="E34" s="31"/>
    </row>
    <row r="35" spans="2:5" ht="15" customHeight="1" x14ac:dyDescent="0.25">
      <c r="B35" s="28"/>
      <c r="C35" s="29"/>
      <c r="D35" s="29"/>
      <c r="E35" s="31"/>
    </row>
    <row r="36" spans="2:5" ht="15" customHeight="1" x14ac:dyDescent="0.25">
      <c r="B36" s="28"/>
      <c r="C36" s="29"/>
      <c r="D36" s="29"/>
      <c r="E36" s="31"/>
    </row>
    <row r="37" spans="2:5" ht="15" customHeight="1" thickBot="1" x14ac:dyDescent="0.3">
      <c r="B37" s="32"/>
      <c r="C37" s="33"/>
      <c r="D37" s="33"/>
      <c r="E37" s="34"/>
    </row>
    <row r="38" spans="2:5" s="17" customFormat="1" ht="15.75" thickBot="1" x14ac:dyDescent="0.3">
      <c r="B38" s="15"/>
      <c r="C38" s="20">
        <f>SUBTOTAL(109,ExFrais18[Montant 1])</f>
        <v>52.11</v>
      </c>
      <c r="D38" s="20">
        <f>SUBTOTAL(109,ExFrais18[Montant 2])</f>
        <v>43.4</v>
      </c>
      <c r="E38" s="16"/>
    </row>
  </sheetData>
  <sheetProtection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8"/>
  <sheetViews>
    <sheetView showRowColHeaders="0" workbookViewId="0">
      <pane ySplit="6" topLeftCell="A7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2" customWidth="1"/>
    <col min="2" max="2" width="22.85546875" style="3" bestFit="1" customWidth="1"/>
    <col min="3" max="3" width="13.7109375" style="4" bestFit="1" customWidth="1"/>
    <col min="4" max="4" width="13.7109375" style="2" bestFit="1" customWidth="1"/>
    <col min="5" max="5" width="50.7109375" style="1" customWidth="1"/>
    <col min="6" max="16384" width="11.42578125" style="2"/>
  </cols>
  <sheetData>
    <row r="2" spans="2:9" ht="15.75" thickBot="1" x14ac:dyDescent="0.3">
      <c r="B2" s="21" t="s">
        <v>0</v>
      </c>
      <c r="C2" s="22" t="s">
        <v>1</v>
      </c>
      <c r="D2" s="23" t="s">
        <v>2</v>
      </c>
    </row>
    <row r="3" spans="2:9" x14ac:dyDescent="0.25">
      <c r="B3" s="24" t="s">
        <v>3</v>
      </c>
      <c r="C3" s="18">
        <v>14.935</v>
      </c>
      <c r="D3" s="19">
        <f>C3-C38+D38</f>
        <v>-3.7249999999999996</v>
      </c>
    </row>
    <row r="4" spans="2:9" ht="15" customHeight="1" thickBot="1" x14ac:dyDescent="0.3">
      <c r="D4" s="5"/>
      <c r="I4" s="6"/>
    </row>
    <row r="5" spans="2:9" ht="15" customHeight="1" thickBot="1" x14ac:dyDescent="0.3">
      <c r="B5" s="7" t="s">
        <v>4</v>
      </c>
      <c r="C5" s="8" t="s">
        <v>5</v>
      </c>
      <c r="D5" s="9" t="s">
        <v>6</v>
      </c>
      <c r="I5" s="6"/>
    </row>
    <row r="6" spans="2:9" ht="15" customHeight="1" thickBot="1" x14ac:dyDescent="0.3">
      <c r="B6" s="10" t="s">
        <v>7</v>
      </c>
      <c r="C6" s="11" t="s">
        <v>8</v>
      </c>
      <c r="D6" s="12" t="s">
        <v>9</v>
      </c>
      <c r="E6" s="13" t="s">
        <v>10</v>
      </c>
      <c r="I6" s="6"/>
    </row>
    <row r="7" spans="2:9" ht="15" customHeight="1" x14ac:dyDescent="0.25">
      <c r="B7" s="25">
        <v>45724</v>
      </c>
      <c r="C7" s="26">
        <v>4.91</v>
      </c>
      <c r="D7" s="26"/>
      <c r="E7" s="27" t="s">
        <v>21</v>
      </c>
      <c r="I7" s="6"/>
    </row>
    <row r="8" spans="2:9" ht="15" customHeight="1" x14ac:dyDescent="0.25">
      <c r="B8" s="28">
        <v>45738</v>
      </c>
      <c r="C8" s="29">
        <v>3.95</v>
      </c>
      <c r="D8" s="29"/>
      <c r="E8" s="30" t="s">
        <v>22</v>
      </c>
      <c r="I8" s="6"/>
    </row>
    <row r="9" spans="2:9" ht="15" customHeight="1" x14ac:dyDescent="0.25">
      <c r="B9" s="28">
        <v>45746</v>
      </c>
      <c r="C9" s="29">
        <v>9.8000000000000007</v>
      </c>
      <c r="D9" s="29"/>
      <c r="E9" s="30" t="s">
        <v>23</v>
      </c>
      <c r="I9" s="14"/>
    </row>
    <row r="10" spans="2:9" ht="15" customHeight="1" x14ac:dyDescent="0.25">
      <c r="B10" s="28"/>
      <c r="C10" s="29"/>
      <c r="D10" s="29"/>
      <c r="E10" s="30"/>
      <c r="I10" s="6"/>
    </row>
    <row r="11" spans="2:9" ht="15" customHeight="1" x14ac:dyDescent="0.25">
      <c r="B11" s="28"/>
      <c r="C11" s="29"/>
      <c r="D11" s="29"/>
      <c r="E11" s="30"/>
      <c r="I11" s="6"/>
    </row>
    <row r="12" spans="2:9" ht="15" customHeight="1" x14ac:dyDescent="0.25">
      <c r="B12" s="28"/>
      <c r="C12" s="29"/>
      <c r="D12" s="29"/>
      <c r="E12" s="30"/>
      <c r="I12" s="14"/>
    </row>
    <row r="13" spans="2:9" ht="15" customHeight="1" x14ac:dyDescent="0.25">
      <c r="B13" s="28"/>
      <c r="C13" s="29"/>
      <c r="D13" s="29"/>
      <c r="E13" s="30"/>
      <c r="I13" s="6"/>
    </row>
    <row r="14" spans="2:9" ht="15" customHeight="1" x14ac:dyDescent="0.25">
      <c r="B14" s="28"/>
      <c r="C14" s="29"/>
      <c r="D14" s="29"/>
      <c r="E14" s="31"/>
      <c r="I14" s="6"/>
    </row>
    <row r="15" spans="2:9" ht="15" customHeight="1" x14ac:dyDescent="0.25">
      <c r="B15" s="28"/>
      <c r="C15" s="29"/>
      <c r="D15" s="29"/>
      <c r="E15" s="31"/>
      <c r="I15" s="6"/>
    </row>
    <row r="16" spans="2:9" ht="15" customHeight="1" x14ac:dyDescent="0.25">
      <c r="B16" s="28"/>
      <c r="C16" s="29"/>
      <c r="D16" s="29"/>
      <c r="E16" s="31"/>
      <c r="I16" s="14"/>
    </row>
    <row r="17" spans="2:9" ht="15" customHeight="1" x14ac:dyDescent="0.25">
      <c r="B17" s="28"/>
      <c r="C17" s="29"/>
      <c r="D17" s="29"/>
      <c r="E17" s="31"/>
      <c r="I17" s="6"/>
    </row>
    <row r="18" spans="2:9" ht="15" customHeight="1" x14ac:dyDescent="0.25">
      <c r="B18" s="28"/>
      <c r="C18" s="29"/>
      <c r="D18" s="29"/>
      <c r="E18" s="31"/>
      <c r="I18" s="6"/>
    </row>
    <row r="19" spans="2:9" ht="15" customHeight="1" x14ac:dyDescent="0.25">
      <c r="B19" s="28"/>
      <c r="C19" s="29"/>
      <c r="D19" s="29"/>
      <c r="E19" s="31"/>
      <c r="I19" s="6"/>
    </row>
    <row r="20" spans="2:9" ht="15" customHeight="1" x14ac:dyDescent="0.25">
      <c r="B20" s="28"/>
      <c r="C20" s="29"/>
      <c r="D20" s="29"/>
      <c r="E20" s="31"/>
      <c r="I20" s="6"/>
    </row>
    <row r="21" spans="2:9" ht="15" customHeight="1" x14ac:dyDescent="0.25">
      <c r="B21" s="28"/>
      <c r="C21" s="29"/>
      <c r="D21" s="29"/>
      <c r="E21" s="31"/>
      <c r="I21" s="6"/>
    </row>
    <row r="22" spans="2:9" ht="15" customHeight="1" x14ac:dyDescent="0.25">
      <c r="B22" s="28"/>
      <c r="C22" s="29"/>
      <c r="D22" s="29"/>
      <c r="E22" s="31"/>
      <c r="I22" s="6"/>
    </row>
    <row r="23" spans="2:9" ht="15" customHeight="1" x14ac:dyDescent="0.25">
      <c r="B23" s="28"/>
      <c r="C23" s="29"/>
      <c r="D23" s="29"/>
      <c r="E23" s="31"/>
    </row>
    <row r="24" spans="2:9" ht="15" customHeight="1" x14ac:dyDescent="0.25">
      <c r="B24" s="28"/>
      <c r="C24" s="29"/>
      <c r="D24" s="29"/>
      <c r="E24" s="31"/>
    </row>
    <row r="25" spans="2:9" ht="15" customHeight="1" x14ac:dyDescent="0.25">
      <c r="B25" s="28"/>
      <c r="C25" s="29"/>
      <c r="D25" s="29"/>
      <c r="E25" s="31"/>
    </row>
    <row r="26" spans="2:9" ht="15" customHeight="1" x14ac:dyDescent="0.25">
      <c r="B26" s="28"/>
      <c r="C26" s="29"/>
      <c r="D26" s="29"/>
      <c r="E26" s="31"/>
    </row>
    <row r="27" spans="2:9" ht="15" customHeight="1" x14ac:dyDescent="0.25">
      <c r="B27" s="28"/>
      <c r="C27" s="29"/>
      <c r="D27" s="29"/>
      <c r="E27" s="31"/>
    </row>
    <row r="28" spans="2:9" ht="15" customHeight="1" x14ac:dyDescent="0.25">
      <c r="B28" s="28"/>
      <c r="C28" s="29"/>
      <c r="D28" s="29"/>
      <c r="E28" s="31"/>
    </row>
    <row r="29" spans="2:9" ht="15" customHeight="1" x14ac:dyDescent="0.25">
      <c r="B29" s="28"/>
      <c r="C29" s="29"/>
      <c r="D29" s="29"/>
      <c r="E29" s="31"/>
    </row>
    <row r="30" spans="2:9" ht="15" customHeight="1" x14ac:dyDescent="0.25">
      <c r="B30" s="28"/>
      <c r="C30" s="29"/>
      <c r="D30" s="29"/>
      <c r="E30" s="31"/>
    </row>
    <row r="31" spans="2:9" ht="15" customHeight="1" x14ac:dyDescent="0.25">
      <c r="B31" s="28"/>
      <c r="C31" s="29"/>
      <c r="D31" s="29"/>
      <c r="E31" s="31"/>
    </row>
    <row r="32" spans="2:9" ht="15" customHeight="1" x14ac:dyDescent="0.25">
      <c r="B32" s="28"/>
      <c r="C32" s="29"/>
      <c r="D32" s="29"/>
      <c r="E32" s="31"/>
    </row>
    <row r="33" spans="2:5" ht="15" customHeight="1" x14ac:dyDescent="0.25">
      <c r="B33" s="28"/>
      <c r="C33" s="29"/>
      <c r="D33" s="29"/>
      <c r="E33" s="31"/>
    </row>
    <row r="34" spans="2:5" ht="15" customHeight="1" x14ac:dyDescent="0.25">
      <c r="B34" s="28"/>
      <c r="C34" s="29"/>
      <c r="D34" s="29"/>
      <c r="E34" s="31"/>
    </row>
    <row r="35" spans="2:5" ht="15" customHeight="1" x14ac:dyDescent="0.25">
      <c r="B35" s="28"/>
      <c r="C35" s="29"/>
      <c r="D35" s="29"/>
      <c r="E35" s="31"/>
    </row>
    <row r="36" spans="2:5" ht="15" customHeight="1" x14ac:dyDescent="0.25">
      <c r="B36" s="28"/>
      <c r="C36" s="29"/>
      <c r="D36" s="29"/>
      <c r="E36" s="31"/>
    </row>
    <row r="37" spans="2:5" ht="15" customHeight="1" thickBot="1" x14ac:dyDescent="0.3">
      <c r="B37" s="32"/>
      <c r="C37" s="33"/>
      <c r="D37" s="33"/>
      <c r="E37" s="34"/>
    </row>
    <row r="38" spans="2:5" s="17" customFormat="1" ht="15.75" thickBot="1" x14ac:dyDescent="0.3">
      <c r="B38" s="15"/>
      <c r="C38" s="20">
        <f>SUBTOTAL(109,ExFrais20[Montant 1])</f>
        <v>18.66</v>
      </c>
      <c r="D38" s="20">
        <f>SUBTOTAL(109,ExFrais20[Montant 2])</f>
        <v>0</v>
      </c>
      <c r="E38" s="16"/>
    </row>
  </sheetData>
  <sheetProtection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8"/>
  <sheetViews>
    <sheetView showRowColHeaders="0" workbookViewId="0">
      <pane ySplit="6" topLeftCell="A7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2" customWidth="1"/>
    <col min="2" max="2" width="20.140625" style="3" bestFit="1" customWidth="1"/>
    <col min="3" max="3" width="13.7109375" style="4" bestFit="1" customWidth="1"/>
    <col min="4" max="4" width="13.7109375" style="2" bestFit="1" customWidth="1"/>
    <col min="5" max="5" width="50.7109375" style="1" customWidth="1"/>
    <col min="6" max="16384" width="11.42578125" style="2"/>
  </cols>
  <sheetData>
    <row r="2" spans="2:9" ht="15.75" thickBot="1" x14ac:dyDescent="0.3">
      <c r="B2" s="21" t="s">
        <v>0</v>
      </c>
      <c r="C2" s="22" t="s">
        <v>1</v>
      </c>
      <c r="D2" s="23" t="s">
        <v>2</v>
      </c>
    </row>
    <row r="3" spans="2:9" x14ac:dyDescent="0.25">
      <c r="B3" s="24" t="s">
        <v>3</v>
      </c>
      <c r="C3" s="18">
        <v>-3.7250000000000001</v>
      </c>
      <c r="D3" s="19">
        <f>C3-C38+D38</f>
        <v>-3.5750000000000002</v>
      </c>
    </row>
    <row r="4" spans="2:9" ht="15" customHeight="1" thickBot="1" x14ac:dyDescent="0.3">
      <c r="D4" s="5"/>
      <c r="I4" s="6"/>
    </row>
    <row r="5" spans="2:9" ht="15" customHeight="1" thickBot="1" x14ac:dyDescent="0.3">
      <c r="B5" s="7" t="s">
        <v>4</v>
      </c>
      <c r="C5" s="8" t="s">
        <v>5</v>
      </c>
      <c r="D5" s="9" t="s">
        <v>6</v>
      </c>
      <c r="I5" s="6"/>
    </row>
    <row r="6" spans="2:9" ht="15" customHeight="1" thickBot="1" x14ac:dyDescent="0.3">
      <c r="B6" s="10" t="s">
        <v>7</v>
      </c>
      <c r="C6" s="11" t="s">
        <v>8</v>
      </c>
      <c r="D6" s="12" t="s">
        <v>9</v>
      </c>
      <c r="E6" s="13" t="s">
        <v>10</v>
      </c>
      <c r="I6" s="6"/>
    </row>
    <row r="7" spans="2:9" ht="15" customHeight="1" x14ac:dyDescent="0.25">
      <c r="B7" s="25">
        <v>45759</v>
      </c>
      <c r="C7" s="26"/>
      <c r="D7" s="26">
        <v>2.7</v>
      </c>
      <c r="E7" s="27" t="s">
        <v>24</v>
      </c>
      <c r="I7" s="6"/>
    </row>
    <row r="8" spans="2:9" ht="15" customHeight="1" x14ac:dyDescent="0.25">
      <c r="B8" s="28">
        <v>45761</v>
      </c>
      <c r="C8" s="29">
        <v>2.5499999999999998</v>
      </c>
      <c r="D8" s="29"/>
      <c r="E8" s="30" t="s">
        <v>25</v>
      </c>
      <c r="I8" s="6"/>
    </row>
    <row r="9" spans="2:9" ht="15" customHeight="1" x14ac:dyDescent="0.25">
      <c r="B9" s="28"/>
      <c r="C9" s="29"/>
      <c r="D9" s="29"/>
      <c r="E9" s="30"/>
      <c r="I9" s="14"/>
    </row>
    <row r="10" spans="2:9" ht="15" customHeight="1" x14ac:dyDescent="0.25">
      <c r="B10" s="28"/>
      <c r="C10" s="29"/>
      <c r="D10" s="29"/>
      <c r="E10" s="30"/>
      <c r="I10" s="6"/>
    </row>
    <row r="11" spans="2:9" ht="15" customHeight="1" x14ac:dyDescent="0.25">
      <c r="B11" s="28"/>
      <c r="C11" s="29"/>
      <c r="D11" s="29"/>
      <c r="E11" s="30"/>
      <c r="I11" s="6"/>
    </row>
    <row r="12" spans="2:9" ht="15" customHeight="1" x14ac:dyDescent="0.25">
      <c r="B12" s="28"/>
      <c r="C12" s="29"/>
      <c r="D12" s="29"/>
      <c r="E12" s="30"/>
      <c r="I12" s="14"/>
    </row>
    <row r="13" spans="2:9" ht="15" customHeight="1" x14ac:dyDescent="0.25">
      <c r="B13" s="28"/>
      <c r="C13" s="29"/>
      <c r="D13" s="29"/>
      <c r="E13" s="30"/>
      <c r="I13" s="6"/>
    </row>
    <row r="14" spans="2:9" ht="15" customHeight="1" x14ac:dyDescent="0.25">
      <c r="B14" s="28"/>
      <c r="C14" s="29"/>
      <c r="D14" s="29"/>
      <c r="E14" s="31"/>
      <c r="I14" s="6"/>
    </row>
    <row r="15" spans="2:9" ht="15" customHeight="1" x14ac:dyDescent="0.25">
      <c r="B15" s="28"/>
      <c r="C15" s="29"/>
      <c r="D15" s="29"/>
      <c r="E15" s="31"/>
      <c r="I15" s="6"/>
    </row>
    <row r="16" spans="2:9" ht="15" customHeight="1" x14ac:dyDescent="0.25">
      <c r="B16" s="28"/>
      <c r="C16" s="29"/>
      <c r="D16" s="29"/>
      <c r="E16" s="31"/>
      <c r="I16" s="14"/>
    </row>
    <row r="17" spans="2:9" ht="15" customHeight="1" x14ac:dyDescent="0.25">
      <c r="B17" s="28"/>
      <c r="C17" s="29"/>
      <c r="D17" s="29"/>
      <c r="E17" s="31"/>
      <c r="I17" s="6"/>
    </row>
    <row r="18" spans="2:9" ht="15" customHeight="1" x14ac:dyDescent="0.25">
      <c r="B18" s="28"/>
      <c r="C18" s="29"/>
      <c r="D18" s="29"/>
      <c r="E18" s="31"/>
      <c r="I18" s="6"/>
    </row>
    <row r="19" spans="2:9" ht="15" customHeight="1" x14ac:dyDescent="0.25">
      <c r="B19" s="28"/>
      <c r="C19" s="29"/>
      <c r="D19" s="29"/>
      <c r="E19" s="31"/>
      <c r="I19" s="6"/>
    </row>
    <row r="20" spans="2:9" ht="15" customHeight="1" x14ac:dyDescent="0.25">
      <c r="B20" s="28"/>
      <c r="C20" s="29"/>
      <c r="D20" s="29"/>
      <c r="E20" s="31"/>
      <c r="I20" s="6"/>
    </row>
    <row r="21" spans="2:9" ht="15" customHeight="1" x14ac:dyDescent="0.25">
      <c r="B21" s="28"/>
      <c r="C21" s="29"/>
      <c r="D21" s="29"/>
      <c r="E21" s="31"/>
      <c r="I21" s="6"/>
    </row>
    <row r="22" spans="2:9" ht="15" customHeight="1" x14ac:dyDescent="0.25">
      <c r="B22" s="28"/>
      <c r="C22" s="29"/>
      <c r="D22" s="29"/>
      <c r="E22" s="31"/>
      <c r="I22" s="6"/>
    </row>
    <row r="23" spans="2:9" ht="15" customHeight="1" x14ac:dyDescent="0.25">
      <c r="B23" s="28"/>
      <c r="C23" s="29"/>
      <c r="D23" s="29"/>
      <c r="E23" s="31"/>
    </row>
    <row r="24" spans="2:9" ht="15" customHeight="1" x14ac:dyDescent="0.25">
      <c r="B24" s="28"/>
      <c r="C24" s="29"/>
      <c r="D24" s="29"/>
      <c r="E24" s="31"/>
    </row>
    <row r="25" spans="2:9" ht="15" customHeight="1" x14ac:dyDescent="0.25">
      <c r="B25" s="28"/>
      <c r="C25" s="29"/>
      <c r="D25" s="29"/>
      <c r="E25" s="31"/>
    </row>
    <row r="26" spans="2:9" ht="15" customHeight="1" x14ac:dyDescent="0.25">
      <c r="B26" s="28"/>
      <c r="C26" s="29"/>
      <c r="D26" s="29"/>
      <c r="E26" s="31"/>
    </row>
    <row r="27" spans="2:9" ht="15" customHeight="1" x14ac:dyDescent="0.25">
      <c r="B27" s="28"/>
      <c r="C27" s="29"/>
      <c r="D27" s="29"/>
      <c r="E27" s="31"/>
    </row>
    <row r="28" spans="2:9" ht="15" customHeight="1" x14ac:dyDescent="0.25">
      <c r="B28" s="28"/>
      <c r="C28" s="29"/>
      <c r="D28" s="29"/>
      <c r="E28" s="31"/>
    </row>
    <row r="29" spans="2:9" ht="15" customHeight="1" x14ac:dyDescent="0.25">
      <c r="B29" s="28"/>
      <c r="C29" s="29"/>
      <c r="D29" s="29"/>
      <c r="E29" s="31"/>
    </row>
    <row r="30" spans="2:9" ht="15" customHeight="1" x14ac:dyDescent="0.25">
      <c r="B30" s="28"/>
      <c r="C30" s="29"/>
      <c r="D30" s="29"/>
      <c r="E30" s="31"/>
    </row>
    <row r="31" spans="2:9" ht="15" customHeight="1" x14ac:dyDescent="0.25">
      <c r="B31" s="28"/>
      <c r="C31" s="29"/>
      <c r="D31" s="29"/>
      <c r="E31" s="31"/>
    </row>
    <row r="32" spans="2:9" ht="15" customHeight="1" x14ac:dyDescent="0.25">
      <c r="B32" s="28"/>
      <c r="C32" s="29"/>
      <c r="D32" s="29"/>
      <c r="E32" s="31"/>
    </row>
    <row r="33" spans="2:5" ht="15" customHeight="1" x14ac:dyDescent="0.25">
      <c r="B33" s="28"/>
      <c r="C33" s="29"/>
      <c r="D33" s="29"/>
      <c r="E33" s="31"/>
    </row>
    <row r="34" spans="2:5" ht="15" customHeight="1" x14ac:dyDescent="0.25">
      <c r="B34" s="28"/>
      <c r="C34" s="29"/>
      <c r="D34" s="29"/>
      <c r="E34" s="31"/>
    </row>
    <row r="35" spans="2:5" ht="15" customHeight="1" x14ac:dyDescent="0.25">
      <c r="B35" s="28"/>
      <c r="C35" s="29"/>
      <c r="D35" s="29"/>
      <c r="E35" s="31"/>
    </row>
    <row r="36" spans="2:5" ht="15" customHeight="1" x14ac:dyDescent="0.25">
      <c r="B36" s="28"/>
      <c r="C36" s="29"/>
      <c r="D36" s="29"/>
      <c r="E36" s="31"/>
    </row>
    <row r="37" spans="2:5" ht="15" customHeight="1" thickBot="1" x14ac:dyDescent="0.3">
      <c r="B37" s="32"/>
      <c r="C37" s="33"/>
      <c r="D37" s="33"/>
      <c r="E37" s="34"/>
    </row>
    <row r="38" spans="2:5" s="17" customFormat="1" ht="15.75" thickBot="1" x14ac:dyDescent="0.3">
      <c r="B38" s="15"/>
      <c r="C38" s="20">
        <f>SUBTOTAL(109,ExFrais22[Montant 1])</f>
        <v>2.5499999999999998</v>
      </c>
      <c r="D38" s="20">
        <f>SUBTOTAL(109,ExFrais22[Montant 2])</f>
        <v>2.7</v>
      </c>
      <c r="E38" s="16"/>
    </row>
  </sheetData>
  <sheetProtection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8"/>
  <sheetViews>
    <sheetView showRowColHeaders="0" workbookViewId="0">
      <pane ySplit="6" topLeftCell="A7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2" customWidth="1"/>
    <col min="2" max="2" width="21.85546875" style="3" bestFit="1" customWidth="1"/>
    <col min="3" max="3" width="13.7109375" style="4" bestFit="1" customWidth="1"/>
    <col min="4" max="4" width="13.7109375" style="2" bestFit="1" customWidth="1"/>
    <col min="5" max="5" width="50.7109375" style="1" customWidth="1"/>
    <col min="6" max="16384" width="11.42578125" style="2"/>
  </cols>
  <sheetData>
    <row r="2" spans="2:9" ht="15.75" thickBot="1" x14ac:dyDescent="0.3">
      <c r="B2" s="21" t="s">
        <v>0</v>
      </c>
      <c r="C2" s="22" t="s">
        <v>1</v>
      </c>
      <c r="D2" s="23" t="s">
        <v>2</v>
      </c>
    </row>
    <row r="3" spans="2:9" x14ac:dyDescent="0.25">
      <c r="B3" s="24" t="s">
        <v>3</v>
      </c>
      <c r="C3" s="18">
        <v>-3.5750000000000002</v>
      </c>
      <c r="D3" s="19">
        <f>C3-C38+D38</f>
        <v>-25.873000000000001</v>
      </c>
    </row>
    <row r="4" spans="2:9" ht="15" customHeight="1" thickBot="1" x14ac:dyDescent="0.3">
      <c r="D4" s="5"/>
      <c r="I4" s="6"/>
    </row>
    <row r="5" spans="2:9" ht="15" customHeight="1" thickBot="1" x14ac:dyDescent="0.3">
      <c r="B5" s="7" t="s">
        <v>4</v>
      </c>
      <c r="C5" s="8" t="s">
        <v>5</v>
      </c>
      <c r="D5" s="9" t="s">
        <v>6</v>
      </c>
      <c r="I5" s="6"/>
    </row>
    <row r="6" spans="2:9" ht="15" customHeight="1" thickBot="1" x14ac:dyDescent="0.3">
      <c r="B6" s="10" t="s">
        <v>7</v>
      </c>
      <c r="C6" s="11" t="s">
        <v>8</v>
      </c>
      <c r="D6" s="12" t="s">
        <v>9</v>
      </c>
      <c r="E6" s="13" t="s">
        <v>10</v>
      </c>
      <c r="I6" s="6"/>
    </row>
    <row r="7" spans="2:9" ht="15" customHeight="1" x14ac:dyDescent="0.25">
      <c r="B7" s="25">
        <v>45780</v>
      </c>
      <c r="C7" s="26"/>
      <c r="D7" s="26">
        <v>2.79</v>
      </c>
      <c r="E7" s="27" t="s">
        <v>26</v>
      </c>
      <c r="I7" s="6"/>
    </row>
    <row r="8" spans="2:9" ht="15" customHeight="1" x14ac:dyDescent="0.25">
      <c r="B8" s="28">
        <v>45791</v>
      </c>
      <c r="C8" s="29">
        <v>5</v>
      </c>
      <c r="D8" s="29"/>
      <c r="E8" s="30" t="s">
        <v>27</v>
      </c>
      <c r="I8" s="6"/>
    </row>
    <row r="9" spans="2:9" ht="15" customHeight="1" x14ac:dyDescent="0.25">
      <c r="B9" s="28">
        <v>45795</v>
      </c>
      <c r="C9" s="29">
        <v>5</v>
      </c>
      <c r="D9" s="29"/>
      <c r="E9" s="30" t="s">
        <v>28</v>
      </c>
      <c r="I9" s="14"/>
    </row>
    <row r="10" spans="2:9" ht="15" customHeight="1" x14ac:dyDescent="0.25">
      <c r="B10" s="28">
        <v>45798</v>
      </c>
      <c r="C10" s="29">
        <v>13.88</v>
      </c>
      <c r="D10" s="29"/>
      <c r="E10" s="30" t="s">
        <v>29</v>
      </c>
      <c r="I10" s="6"/>
    </row>
    <row r="11" spans="2:9" ht="15" customHeight="1" x14ac:dyDescent="0.25">
      <c r="B11" s="28">
        <v>45801</v>
      </c>
      <c r="C11" s="29">
        <v>6.2879999999999994</v>
      </c>
      <c r="D11" s="29"/>
      <c r="E11" s="30" t="s">
        <v>30</v>
      </c>
      <c r="I11" s="6"/>
    </row>
    <row r="12" spans="2:9" ht="15" customHeight="1" x14ac:dyDescent="0.25">
      <c r="B12" s="28">
        <v>45808</v>
      </c>
      <c r="C12" s="29"/>
      <c r="D12" s="29">
        <v>5.08</v>
      </c>
      <c r="E12" s="30" t="s">
        <v>31</v>
      </c>
      <c r="I12" s="14"/>
    </row>
    <row r="13" spans="2:9" ht="15" customHeight="1" x14ac:dyDescent="0.25">
      <c r="B13" s="28"/>
      <c r="C13" s="29"/>
      <c r="D13" s="29"/>
      <c r="E13" s="30"/>
      <c r="I13" s="6"/>
    </row>
    <row r="14" spans="2:9" ht="15" customHeight="1" x14ac:dyDescent="0.25">
      <c r="B14" s="28"/>
      <c r="C14" s="29"/>
      <c r="D14" s="29"/>
      <c r="E14" s="31"/>
      <c r="I14" s="6"/>
    </row>
    <row r="15" spans="2:9" ht="15" customHeight="1" x14ac:dyDescent="0.25">
      <c r="B15" s="28"/>
      <c r="C15" s="29"/>
      <c r="D15" s="29"/>
      <c r="E15" s="31"/>
      <c r="I15" s="6"/>
    </row>
    <row r="16" spans="2:9" ht="15" customHeight="1" x14ac:dyDescent="0.25">
      <c r="B16" s="28"/>
      <c r="C16" s="29"/>
      <c r="D16" s="29"/>
      <c r="E16" s="31"/>
      <c r="I16" s="14"/>
    </row>
    <row r="17" spans="2:9" ht="15" customHeight="1" x14ac:dyDescent="0.25">
      <c r="B17" s="28"/>
      <c r="C17" s="29"/>
      <c r="D17" s="29"/>
      <c r="E17" s="31"/>
      <c r="I17" s="6"/>
    </row>
    <row r="18" spans="2:9" ht="15" customHeight="1" x14ac:dyDescent="0.25">
      <c r="B18" s="28"/>
      <c r="C18" s="29"/>
      <c r="D18" s="29"/>
      <c r="E18" s="31"/>
      <c r="I18" s="6"/>
    </row>
    <row r="19" spans="2:9" ht="15" customHeight="1" x14ac:dyDescent="0.25">
      <c r="B19" s="28"/>
      <c r="C19" s="29"/>
      <c r="D19" s="29"/>
      <c r="E19" s="31"/>
      <c r="I19" s="6"/>
    </row>
    <row r="20" spans="2:9" ht="15" customHeight="1" x14ac:dyDescent="0.25">
      <c r="B20" s="28"/>
      <c r="C20" s="29"/>
      <c r="D20" s="29"/>
      <c r="E20" s="31"/>
      <c r="I20" s="6"/>
    </row>
    <row r="21" spans="2:9" ht="15" customHeight="1" x14ac:dyDescent="0.25">
      <c r="B21" s="28"/>
      <c r="C21" s="29"/>
      <c r="D21" s="29"/>
      <c r="E21" s="31"/>
      <c r="I21" s="6"/>
    </row>
    <row r="22" spans="2:9" ht="15" customHeight="1" x14ac:dyDescent="0.25">
      <c r="B22" s="28"/>
      <c r="C22" s="29"/>
      <c r="D22" s="29"/>
      <c r="E22" s="31"/>
      <c r="I22" s="6"/>
    </row>
    <row r="23" spans="2:9" ht="15" customHeight="1" x14ac:dyDescent="0.25">
      <c r="B23" s="28"/>
      <c r="C23" s="29"/>
      <c r="D23" s="29"/>
      <c r="E23" s="31"/>
    </row>
    <row r="24" spans="2:9" ht="15" customHeight="1" x14ac:dyDescent="0.25">
      <c r="B24" s="28"/>
      <c r="C24" s="29"/>
      <c r="D24" s="29"/>
      <c r="E24" s="31"/>
    </row>
    <row r="25" spans="2:9" ht="15" customHeight="1" x14ac:dyDescent="0.25">
      <c r="B25" s="28"/>
      <c r="C25" s="29"/>
      <c r="D25" s="29"/>
      <c r="E25" s="31"/>
    </row>
    <row r="26" spans="2:9" ht="15" customHeight="1" x14ac:dyDescent="0.25">
      <c r="B26" s="28"/>
      <c r="C26" s="29"/>
      <c r="D26" s="29"/>
      <c r="E26" s="31"/>
    </row>
    <row r="27" spans="2:9" ht="15" customHeight="1" x14ac:dyDescent="0.25">
      <c r="B27" s="28"/>
      <c r="C27" s="29"/>
      <c r="D27" s="29"/>
      <c r="E27" s="31"/>
    </row>
    <row r="28" spans="2:9" ht="15" customHeight="1" x14ac:dyDescent="0.25">
      <c r="B28" s="28"/>
      <c r="C28" s="29"/>
      <c r="D28" s="29"/>
      <c r="E28" s="31"/>
    </row>
    <row r="29" spans="2:9" ht="15" customHeight="1" x14ac:dyDescent="0.25">
      <c r="B29" s="28"/>
      <c r="C29" s="29"/>
      <c r="D29" s="29"/>
      <c r="E29" s="31"/>
    </row>
    <row r="30" spans="2:9" ht="15" customHeight="1" x14ac:dyDescent="0.25">
      <c r="B30" s="28"/>
      <c r="C30" s="29"/>
      <c r="D30" s="29"/>
      <c r="E30" s="31"/>
    </row>
    <row r="31" spans="2:9" ht="15" customHeight="1" x14ac:dyDescent="0.25">
      <c r="B31" s="28"/>
      <c r="C31" s="29"/>
      <c r="D31" s="29"/>
      <c r="E31" s="31"/>
    </row>
    <row r="32" spans="2:9" ht="15" customHeight="1" x14ac:dyDescent="0.25">
      <c r="B32" s="28"/>
      <c r="C32" s="29"/>
      <c r="D32" s="29"/>
      <c r="E32" s="31"/>
    </row>
    <row r="33" spans="2:5" ht="15" customHeight="1" x14ac:dyDescent="0.25">
      <c r="B33" s="28"/>
      <c r="C33" s="29"/>
      <c r="D33" s="29"/>
      <c r="E33" s="31"/>
    </row>
    <row r="34" spans="2:5" ht="15" customHeight="1" x14ac:dyDescent="0.25">
      <c r="B34" s="28"/>
      <c r="C34" s="29"/>
      <c r="D34" s="29"/>
      <c r="E34" s="31"/>
    </row>
    <row r="35" spans="2:5" ht="15" customHeight="1" x14ac:dyDescent="0.25">
      <c r="B35" s="28"/>
      <c r="C35" s="29"/>
      <c r="D35" s="29"/>
      <c r="E35" s="31"/>
    </row>
    <row r="36" spans="2:5" ht="15" customHeight="1" x14ac:dyDescent="0.25">
      <c r="B36" s="28"/>
      <c r="C36" s="29"/>
      <c r="D36" s="29"/>
      <c r="E36" s="31"/>
    </row>
    <row r="37" spans="2:5" ht="15" customHeight="1" thickBot="1" x14ac:dyDescent="0.3">
      <c r="B37" s="32"/>
      <c r="C37" s="33"/>
      <c r="D37" s="33"/>
      <c r="E37" s="34"/>
    </row>
    <row r="38" spans="2:5" s="17" customFormat="1" ht="15.75" thickBot="1" x14ac:dyDescent="0.3">
      <c r="B38" s="15"/>
      <c r="C38" s="20">
        <f>SUBTOTAL(109,ExFrais24[Montant 1])</f>
        <v>30.168000000000003</v>
      </c>
      <c r="D38" s="20">
        <f>SUBTOTAL(109,ExFrais24[Montant 2])</f>
        <v>7.87</v>
      </c>
      <c r="E38" s="16"/>
    </row>
  </sheetData>
  <sheetProtection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8"/>
  <sheetViews>
    <sheetView showRowColHeaders="0" workbookViewId="0">
      <pane ySplit="6" topLeftCell="A7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2" customWidth="1"/>
    <col min="2" max="2" width="22" style="3" bestFit="1" customWidth="1"/>
    <col min="3" max="3" width="13.7109375" style="4" bestFit="1" customWidth="1"/>
    <col min="4" max="4" width="13.7109375" style="2" bestFit="1" customWidth="1"/>
    <col min="5" max="5" width="50.7109375" style="1" customWidth="1"/>
    <col min="6" max="16384" width="11.42578125" style="2"/>
  </cols>
  <sheetData>
    <row r="2" spans="2:9" ht="15.75" thickBot="1" x14ac:dyDescent="0.3">
      <c r="B2" s="21" t="s">
        <v>0</v>
      </c>
      <c r="C2" s="22" t="s">
        <v>1</v>
      </c>
      <c r="D2" s="23" t="s">
        <v>2</v>
      </c>
    </row>
    <row r="3" spans="2:9" x14ac:dyDescent="0.25">
      <c r="B3" s="24" t="s">
        <v>3</v>
      </c>
      <c r="C3" s="18">
        <v>-25.873000000000001</v>
      </c>
      <c r="D3" s="19">
        <f>C3-C38+D38</f>
        <v>-94.822999999999993</v>
      </c>
    </row>
    <row r="4" spans="2:9" ht="15" customHeight="1" thickBot="1" x14ac:dyDescent="0.3">
      <c r="D4" s="5"/>
      <c r="I4" s="6"/>
    </row>
    <row r="5" spans="2:9" ht="15" customHeight="1" thickBot="1" x14ac:dyDescent="0.3">
      <c r="B5" s="7" t="s">
        <v>4</v>
      </c>
      <c r="C5" s="8" t="s">
        <v>5</v>
      </c>
      <c r="D5" s="9" t="s">
        <v>6</v>
      </c>
      <c r="I5" s="6"/>
    </row>
    <row r="6" spans="2:9" ht="15" customHeight="1" thickBot="1" x14ac:dyDescent="0.3">
      <c r="B6" s="10" t="s">
        <v>7</v>
      </c>
      <c r="C6" s="11" t="s">
        <v>8</v>
      </c>
      <c r="D6" s="12" t="s">
        <v>9</v>
      </c>
      <c r="E6" s="13" t="s">
        <v>10</v>
      </c>
      <c r="I6" s="6"/>
    </row>
    <row r="7" spans="2:9" ht="15" customHeight="1" x14ac:dyDescent="0.25">
      <c r="B7" s="25">
        <v>45828</v>
      </c>
      <c r="C7" s="26">
        <v>11.91</v>
      </c>
      <c r="D7" s="26"/>
      <c r="E7" s="27" t="s">
        <v>32</v>
      </c>
      <c r="I7" s="6"/>
    </row>
    <row r="8" spans="2:9" ht="15" customHeight="1" x14ac:dyDescent="0.25">
      <c r="B8" s="28">
        <v>45828</v>
      </c>
      <c r="C8" s="29">
        <v>5.34</v>
      </c>
      <c r="D8" s="29"/>
      <c r="E8" s="30" t="s">
        <v>33</v>
      </c>
      <c r="I8" s="6"/>
    </row>
    <row r="9" spans="2:9" ht="15" customHeight="1" x14ac:dyDescent="0.25">
      <c r="B9" s="28">
        <v>45829</v>
      </c>
      <c r="C9" s="29">
        <v>4.9000000000000004</v>
      </c>
      <c r="D9" s="29"/>
      <c r="E9" s="30" t="s">
        <v>34</v>
      </c>
      <c r="I9" s="14"/>
    </row>
    <row r="10" spans="2:9" ht="15" customHeight="1" x14ac:dyDescent="0.25">
      <c r="B10" s="28">
        <v>45830</v>
      </c>
      <c r="C10" s="29">
        <v>42.8</v>
      </c>
      <c r="D10" s="29"/>
      <c r="E10" s="30" t="s">
        <v>35</v>
      </c>
      <c r="I10" s="6"/>
    </row>
    <row r="11" spans="2:9" ht="15" customHeight="1" x14ac:dyDescent="0.25">
      <c r="B11" s="28">
        <v>45837</v>
      </c>
      <c r="C11" s="29">
        <v>4</v>
      </c>
      <c r="D11" s="29"/>
      <c r="E11" s="30" t="s">
        <v>36</v>
      </c>
      <c r="I11" s="6"/>
    </row>
    <row r="12" spans="2:9" ht="15" customHeight="1" x14ac:dyDescent="0.25">
      <c r="B12" s="28"/>
      <c r="C12" s="29"/>
      <c r="D12" s="29"/>
      <c r="E12" s="30"/>
      <c r="I12" s="14"/>
    </row>
    <row r="13" spans="2:9" ht="15" customHeight="1" x14ac:dyDescent="0.25">
      <c r="B13" s="28"/>
      <c r="C13" s="29"/>
      <c r="D13" s="29"/>
      <c r="E13" s="30"/>
      <c r="I13" s="6"/>
    </row>
    <row r="14" spans="2:9" ht="15" customHeight="1" x14ac:dyDescent="0.25">
      <c r="B14" s="28"/>
      <c r="C14" s="29"/>
      <c r="D14" s="29"/>
      <c r="E14" s="31"/>
      <c r="I14" s="6"/>
    </row>
    <row r="15" spans="2:9" ht="15" customHeight="1" x14ac:dyDescent="0.25">
      <c r="B15" s="28"/>
      <c r="C15" s="29"/>
      <c r="D15" s="29"/>
      <c r="E15" s="31"/>
      <c r="I15" s="6"/>
    </row>
    <row r="16" spans="2:9" ht="15" customHeight="1" x14ac:dyDescent="0.25">
      <c r="B16" s="28"/>
      <c r="C16" s="29"/>
      <c r="D16" s="29"/>
      <c r="E16" s="31"/>
      <c r="I16" s="14"/>
    </row>
    <row r="17" spans="2:9" ht="15" customHeight="1" x14ac:dyDescent="0.25">
      <c r="B17" s="28"/>
      <c r="C17" s="29"/>
      <c r="D17" s="29"/>
      <c r="E17" s="31"/>
      <c r="I17" s="6"/>
    </row>
    <row r="18" spans="2:9" ht="15" customHeight="1" x14ac:dyDescent="0.25">
      <c r="B18" s="28"/>
      <c r="C18" s="29"/>
      <c r="D18" s="29"/>
      <c r="E18" s="31"/>
      <c r="I18" s="6"/>
    </row>
    <row r="19" spans="2:9" ht="15" customHeight="1" x14ac:dyDescent="0.25">
      <c r="B19" s="28"/>
      <c r="C19" s="29"/>
      <c r="D19" s="29"/>
      <c r="E19" s="31"/>
      <c r="I19" s="6"/>
    </row>
    <row r="20" spans="2:9" ht="15" customHeight="1" x14ac:dyDescent="0.25">
      <c r="B20" s="28"/>
      <c r="C20" s="29"/>
      <c r="D20" s="29"/>
      <c r="E20" s="31"/>
      <c r="I20" s="6"/>
    </row>
    <row r="21" spans="2:9" ht="15" customHeight="1" x14ac:dyDescent="0.25">
      <c r="B21" s="28"/>
      <c r="C21" s="29"/>
      <c r="D21" s="29"/>
      <c r="E21" s="31"/>
      <c r="I21" s="6"/>
    </row>
    <row r="22" spans="2:9" ht="15" customHeight="1" x14ac:dyDescent="0.25">
      <c r="B22" s="28"/>
      <c r="C22" s="29"/>
      <c r="D22" s="29"/>
      <c r="E22" s="31"/>
      <c r="I22" s="6"/>
    </row>
    <row r="23" spans="2:9" ht="15" customHeight="1" x14ac:dyDescent="0.25">
      <c r="B23" s="28"/>
      <c r="C23" s="29"/>
      <c r="D23" s="29"/>
      <c r="E23" s="31"/>
    </row>
    <row r="24" spans="2:9" ht="15" customHeight="1" x14ac:dyDescent="0.25">
      <c r="B24" s="28"/>
      <c r="C24" s="29"/>
      <c r="D24" s="29"/>
      <c r="E24" s="31"/>
    </row>
    <row r="25" spans="2:9" ht="15" customHeight="1" x14ac:dyDescent="0.25">
      <c r="B25" s="28"/>
      <c r="C25" s="29"/>
      <c r="D25" s="29"/>
      <c r="E25" s="31"/>
    </row>
    <row r="26" spans="2:9" ht="15" customHeight="1" x14ac:dyDescent="0.25">
      <c r="B26" s="28"/>
      <c r="C26" s="29"/>
      <c r="D26" s="29"/>
      <c r="E26" s="31"/>
    </row>
    <row r="27" spans="2:9" ht="15" customHeight="1" x14ac:dyDescent="0.25">
      <c r="B27" s="28"/>
      <c r="C27" s="29"/>
      <c r="D27" s="29"/>
      <c r="E27" s="31"/>
    </row>
    <row r="28" spans="2:9" ht="15" customHeight="1" x14ac:dyDescent="0.25">
      <c r="B28" s="28"/>
      <c r="C28" s="29"/>
      <c r="D28" s="29"/>
      <c r="E28" s="31"/>
    </row>
    <row r="29" spans="2:9" ht="15" customHeight="1" x14ac:dyDescent="0.25">
      <c r="B29" s="28"/>
      <c r="C29" s="29"/>
      <c r="D29" s="29"/>
      <c r="E29" s="31"/>
    </row>
    <row r="30" spans="2:9" ht="15" customHeight="1" x14ac:dyDescent="0.25">
      <c r="B30" s="28"/>
      <c r="C30" s="29"/>
      <c r="D30" s="29"/>
      <c r="E30" s="31"/>
    </row>
    <row r="31" spans="2:9" ht="15" customHeight="1" x14ac:dyDescent="0.25">
      <c r="B31" s="28"/>
      <c r="C31" s="29"/>
      <c r="D31" s="29"/>
      <c r="E31" s="31"/>
    </row>
    <row r="32" spans="2:9" ht="15" customHeight="1" x14ac:dyDescent="0.25">
      <c r="B32" s="28"/>
      <c r="C32" s="29"/>
      <c r="D32" s="29"/>
      <c r="E32" s="31"/>
    </row>
    <row r="33" spans="2:5" ht="15" customHeight="1" x14ac:dyDescent="0.25">
      <c r="B33" s="28"/>
      <c r="C33" s="29"/>
      <c r="D33" s="29"/>
      <c r="E33" s="31"/>
    </row>
    <row r="34" spans="2:5" ht="15" customHeight="1" x14ac:dyDescent="0.25">
      <c r="B34" s="28"/>
      <c r="C34" s="29"/>
      <c r="D34" s="29"/>
      <c r="E34" s="31"/>
    </row>
    <row r="35" spans="2:5" ht="15" customHeight="1" x14ac:dyDescent="0.25">
      <c r="B35" s="28"/>
      <c r="C35" s="29"/>
      <c r="D35" s="29"/>
      <c r="E35" s="31"/>
    </row>
    <row r="36" spans="2:5" ht="15" customHeight="1" x14ac:dyDescent="0.25">
      <c r="B36" s="28"/>
      <c r="C36" s="29"/>
      <c r="D36" s="29"/>
      <c r="E36" s="31"/>
    </row>
    <row r="37" spans="2:5" ht="15" customHeight="1" thickBot="1" x14ac:dyDescent="0.3">
      <c r="B37" s="32"/>
      <c r="C37" s="33"/>
      <c r="D37" s="33"/>
      <c r="E37" s="34"/>
    </row>
    <row r="38" spans="2:5" s="17" customFormat="1" ht="15.75" thickBot="1" x14ac:dyDescent="0.3">
      <c r="B38" s="15"/>
      <c r="C38" s="20">
        <f>SUBTOTAL(109,ExFrais2[Montant 1])</f>
        <v>68.949999999999989</v>
      </c>
      <c r="D38" s="20">
        <f>SUBTOTAL(109,ExFrais2[Montant 2])</f>
        <v>0</v>
      </c>
      <c r="E38" s="16"/>
    </row>
  </sheetData>
  <sheetProtection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8"/>
  <sheetViews>
    <sheetView showRowColHeaders="0" workbookViewId="0">
      <pane ySplit="6" topLeftCell="A7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2" customWidth="1"/>
    <col min="2" max="2" width="23.140625" style="3" bestFit="1" customWidth="1"/>
    <col min="3" max="3" width="13.7109375" style="4" bestFit="1" customWidth="1"/>
    <col min="4" max="4" width="13.7109375" style="2" bestFit="1" customWidth="1"/>
    <col min="5" max="5" width="50.7109375" style="1" customWidth="1"/>
    <col min="6" max="16384" width="11.42578125" style="2"/>
  </cols>
  <sheetData>
    <row r="2" spans="2:9" ht="15.75" thickBot="1" x14ac:dyDescent="0.3">
      <c r="B2" s="21" t="s">
        <v>0</v>
      </c>
      <c r="C2" s="22" t="s">
        <v>1</v>
      </c>
      <c r="D2" s="23" t="s">
        <v>2</v>
      </c>
    </row>
    <row r="3" spans="2:9" x14ac:dyDescent="0.25">
      <c r="B3" s="24" t="s">
        <v>3</v>
      </c>
      <c r="C3" s="18">
        <v>-94.822999999999993</v>
      </c>
      <c r="D3" s="19">
        <f>C3-C38+D38</f>
        <v>-13.382999999999996</v>
      </c>
    </row>
    <row r="4" spans="2:9" ht="15" customHeight="1" thickBot="1" x14ac:dyDescent="0.3">
      <c r="D4" s="5"/>
      <c r="I4" s="6"/>
    </row>
    <row r="5" spans="2:9" ht="15" customHeight="1" thickBot="1" x14ac:dyDescent="0.3">
      <c r="B5" s="7" t="s">
        <v>4</v>
      </c>
      <c r="C5" s="8" t="s">
        <v>5</v>
      </c>
      <c r="D5" s="9" t="s">
        <v>6</v>
      </c>
      <c r="I5" s="6"/>
    </row>
    <row r="6" spans="2:9" ht="15" customHeight="1" thickBot="1" x14ac:dyDescent="0.3">
      <c r="B6" s="10" t="s">
        <v>7</v>
      </c>
      <c r="C6" s="11" t="s">
        <v>8</v>
      </c>
      <c r="D6" s="12" t="s">
        <v>9</v>
      </c>
      <c r="E6" s="13" t="s">
        <v>10</v>
      </c>
      <c r="I6" s="6"/>
    </row>
    <row r="7" spans="2:9" ht="15" customHeight="1" x14ac:dyDescent="0.25">
      <c r="B7" s="25">
        <v>45840</v>
      </c>
      <c r="C7" s="26">
        <v>3.19</v>
      </c>
      <c r="D7" s="26"/>
      <c r="E7" s="27" t="s">
        <v>37</v>
      </c>
      <c r="I7" s="6"/>
    </row>
    <row r="8" spans="2:9" ht="15" customHeight="1" x14ac:dyDescent="0.25">
      <c r="B8" s="28">
        <v>45841</v>
      </c>
      <c r="C8" s="29">
        <v>0</v>
      </c>
      <c r="D8" s="29">
        <v>0</v>
      </c>
      <c r="E8" s="30" t="s">
        <v>38</v>
      </c>
      <c r="I8" s="6"/>
    </row>
    <row r="9" spans="2:9" ht="15" customHeight="1" x14ac:dyDescent="0.25">
      <c r="B9" s="28">
        <v>45841</v>
      </c>
      <c r="C9" s="29"/>
      <c r="D9" s="29">
        <v>98</v>
      </c>
      <c r="E9" s="30" t="s">
        <v>39</v>
      </c>
      <c r="I9" s="14"/>
    </row>
    <row r="10" spans="2:9" ht="15" customHeight="1" x14ac:dyDescent="0.25">
      <c r="B10" s="28">
        <v>45842</v>
      </c>
      <c r="C10" s="29"/>
      <c r="D10" s="29">
        <v>7.3800000000000008</v>
      </c>
      <c r="E10" s="30" t="s">
        <v>40</v>
      </c>
      <c r="I10" s="6"/>
    </row>
    <row r="11" spans="2:9" ht="15" customHeight="1" x14ac:dyDescent="0.25">
      <c r="B11" s="28">
        <v>45843</v>
      </c>
      <c r="C11" s="29">
        <v>1.35</v>
      </c>
      <c r="D11" s="29"/>
      <c r="E11" s="30" t="s">
        <v>41</v>
      </c>
      <c r="I11" s="6"/>
    </row>
    <row r="12" spans="2:9" ht="15" customHeight="1" x14ac:dyDescent="0.25">
      <c r="B12" s="28">
        <v>45863</v>
      </c>
      <c r="C12" s="29">
        <v>19.399999999999999</v>
      </c>
      <c r="D12" s="29"/>
      <c r="E12" s="30" t="s">
        <v>42</v>
      </c>
      <c r="I12" s="14"/>
    </row>
    <row r="13" spans="2:9" ht="15" customHeight="1" x14ac:dyDescent="0.25">
      <c r="B13" s="28"/>
      <c r="C13" s="29"/>
      <c r="D13" s="29"/>
      <c r="E13" s="30"/>
      <c r="I13" s="6"/>
    </row>
    <row r="14" spans="2:9" ht="15" customHeight="1" x14ac:dyDescent="0.25">
      <c r="B14" s="28"/>
      <c r="C14" s="29"/>
      <c r="D14" s="29"/>
      <c r="E14" s="31"/>
      <c r="I14" s="6"/>
    </row>
    <row r="15" spans="2:9" ht="15" customHeight="1" x14ac:dyDescent="0.25">
      <c r="B15" s="28"/>
      <c r="C15" s="29"/>
      <c r="D15" s="29"/>
      <c r="E15" s="31"/>
      <c r="I15" s="6"/>
    </row>
    <row r="16" spans="2:9" ht="15" customHeight="1" x14ac:dyDescent="0.25">
      <c r="B16" s="28"/>
      <c r="C16" s="29"/>
      <c r="D16" s="29"/>
      <c r="E16" s="31"/>
      <c r="I16" s="14"/>
    </row>
    <row r="17" spans="2:9" ht="15" customHeight="1" x14ac:dyDescent="0.25">
      <c r="B17" s="28"/>
      <c r="C17" s="29"/>
      <c r="D17" s="29"/>
      <c r="E17" s="31"/>
      <c r="I17" s="6"/>
    </row>
    <row r="18" spans="2:9" ht="15" customHeight="1" x14ac:dyDescent="0.25">
      <c r="B18" s="28"/>
      <c r="C18" s="29"/>
      <c r="D18" s="29"/>
      <c r="E18" s="31"/>
      <c r="I18" s="6"/>
    </row>
    <row r="19" spans="2:9" ht="15" customHeight="1" x14ac:dyDescent="0.25">
      <c r="B19" s="28"/>
      <c r="C19" s="29"/>
      <c r="D19" s="29"/>
      <c r="E19" s="31"/>
      <c r="I19" s="6"/>
    </row>
    <row r="20" spans="2:9" ht="15" customHeight="1" x14ac:dyDescent="0.25">
      <c r="B20" s="28"/>
      <c r="C20" s="29"/>
      <c r="D20" s="29"/>
      <c r="E20" s="31"/>
      <c r="I20" s="6"/>
    </row>
    <row r="21" spans="2:9" ht="15" customHeight="1" x14ac:dyDescent="0.25">
      <c r="B21" s="28"/>
      <c r="C21" s="29"/>
      <c r="D21" s="29"/>
      <c r="E21" s="31"/>
      <c r="I21" s="6"/>
    </row>
    <row r="22" spans="2:9" ht="15" customHeight="1" x14ac:dyDescent="0.25">
      <c r="B22" s="28"/>
      <c r="C22" s="29"/>
      <c r="D22" s="29"/>
      <c r="E22" s="31"/>
      <c r="I22" s="6"/>
    </row>
    <row r="23" spans="2:9" ht="15" customHeight="1" x14ac:dyDescent="0.25">
      <c r="B23" s="28"/>
      <c r="C23" s="29"/>
      <c r="D23" s="29"/>
      <c r="E23" s="31"/>
    </row>
    <row r="24" spans="2:9" ht="15" customHeight="1" x14ac:dyDescent="0.25">
      <c r="B24" s="28"/>
      <c r="C24" s="29"/>
      <c r="D24" s="29"/>
      <c r="E24" s="31"/>
    </row>
    <row r="25" spans="2:9" ht="15" customHeight="1" x14ac:dyDescent="0.25">
      <c r="B25" s="28"/>
      <c r="C25" s="29"/>
      <c r="D25" s="29"/>
      <c r="E25" s="31"/>
    </row>
    <row r="26" spans="2:9" ht="15" customHeight="1" x14ac:dyDescent="0.25">
      <c r="B26" s="28"/>
      <c r="C26" s="29"/>
      <c r="D26" s="29"/>
      <c r="E26" s="31"/>
    </row>
    <row r="27" spans="2:9" ht="15" customHeight="1" x14ac:dyDescent="0.25">
      <c r="B27" s="28"/>
      <c r="C27" s="29"/>
      <c r="D27" s="29"/>
      <c r="E27" s="31"/>
    </row>
    <row r="28" spans="2:9" ht="15" customHeight="1" x14ac:dyDescent="0.25">
      <c r="B28" s="28"/>
      <c r="C28" s="29"/>
      <c r="D28" s="29"/>
      <c r="E28" s="31"/>
    </row>
    <row r="29" spans="2:9" ht="15" customHeight="1" x14ac:dyDescent="0.25">
      <c r="B29" s="28"/>
      <c r="C29" s="29"/>
      <c r="D29" s="29"/>
      <c r="E29" s="31"/>
    </row>
    <row r="30" spans="2:9" ht="15" customHeight="1" x14ac:dyDescent="0.25">
      <c r="B30" s="28"/>
      <c r="C30" s="29"/>
      <c r="D30" s="29"/>
      <c r="E30" s="31"/>
    </row>
    <row r="31" spans="2:9" ht="15" customHeight="1" x14ac:dyDescent="0.25">
      <c r="B31" s="28"/>
      <c r="C31" s="29"/>
      <c r="D31" s="29"/>
      <c r="E31" s="31"/>
    </row>
    <row r="32" spans="2:9" ht="15" customHeight="1" x14ac:dyDescent="0.25">
      <c r="B32" s="28"/>
      <c r="C32" s="29"/>
      <c r="D32" s="29"/>
      <c r="E32" s="31"/>
    </row>
    <row r="33" spans="2:5" ht="15" customHeight="1" x14ac:dyDescent="0.25">
      <c r="B33" s="28"/>
      <c r="C33" s="29"/>
      <c r="D33" s="29"/>
      <c r="E33" s="31"/>
    </row>
    <row r="34" spans="2:5" ht="15" customHeight="1" x14ac:dyDescent="0.25">
      <c r="B34" s="28"/>
      <c r="C34" s="29"/>
      <c r="D34" s="29"/>
      <c r="E34" s="31"/>
    </row>
    <row r="35" spans="2:5" ht="15" customHeight="1" x14ac:dyDescent="0.25">
      <c r="B35" s="28"/>
      <c r="C35" s="29"/>
      <c r="D35" s="29"/>
      <c r="E35" s="31"/>
    </row>
    <row r="36" spans="2:5" ht="15" customHeight="1" x14ac:dyDescent="0.25">
      <c r="B36" s="28"/>
      <c r="C36" s="29"/>
      <c r="D36" s="29"/>
      <c r="E36" s="31"/>
    </row>
    <row r="37" spans="2:5" ht="15" customHeight="1" thickBot="1" x14ac:dyDescent="0.3">
      <c r="B37" s="32"/>
      <c r="C37" s="33"/>
      <c r="D37" s="33"/>
      <c r="E37" s="34"/>
    </row>
    <row r="38" spans="2:5" s="17" customFormat="1" ht="15.75" thickBot="1" x14ac:dyDescent="0.3">
      <c r="B38" s="15"/>
      <c r="C38" s="20">
        <f>SUBTOTAL(109,ExFrais[Montant 1])</f>
        <v>23.939999999999998</v>
      </c>
      <c r="D38" s="20">
        <f>SUBTOTAL(109,ExFrais[Montant 2])</f>
        <v>105.38</v>
      </c>
      <c r="E38" s="16"/>
    </row>
  </sheetData>
  <sheetProtection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8"/>
  <sheetViews>
    <sheetView showRowColHeaders="0" workbookViewId="0">
      <pane ySplit="6" topLeftCell="A7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2" customWidth="1"/>
    <col min="2" max="2" width="22.5703125" style="3" bestFit="1" customWidth="1"/>
    <col min="3" max="3" width="13.7109375" style="4" bestFit="1" customWidth="1"/>
    <col min="4" max="4" width="13.7109375" style="2" bestFit="1" customWidth="1"/>
    <col min="5" max="5" width="50.7109375" style="1" customWidth="1"/>
    <col min="6" max="16384" width="11.42578125" style="2"/>
  </cols>
  <sheetData>
    <row r="2" spans="2:9" ht="15.75" thickBot="1" x14ac:dyDescent="0.3">
      <c r="B2" s="21" t="s">
        <v>0</v>
      </c>
      <c r="C2" s="22" t="s">
        <v>1</v>
      </c>
      <c r="D2" s="23" t="s">
        <v>2</v>
      </c>
    </row>
    <row r="3" spans="2:9" x14ac:dyDescent="0.25">
      <c r="B3" s="24" t="s">
        <v>3</v>
      </c>
      <c r="C3" s="18">
        <v>-13.382999999999999</v>
      </c>
      <c r="D3" s="19">
        <f>C3-C38+D38</f>
        <v>-6.4330000000000069</v>
      </c>
    </row>
    <row r="4" spans="2:9" ht="15" customHeight="1" thickBot="1" x14ac:dyDescent="0.3">
      <c r="D4" s="5"/>
      <c r="I4" s="6"/>
    </row>
    <row r="5" spans="2:9" ht="15" customHeight="1" thickBot="1" x14ac:dyDescent="0.3">
      <c r="B5" s="7" t="s">
        <v>4</v>
      </c>
      <c r="C5" s="8" t="s">
        <v>5</v>
      </c>
      <c r="D5" s="9" t="s">
        <v>6</v>
      </c>
      <c r="I5" s="6"/>
    </row>
    <row r="6" spans="2:9" ht="15" customHeight="1" thickBot="1" x14ac:dyDescent="0.3">
      <c r="B6" s="10" t="s">
        <v>7</v>
      </c>
      <c r="C6" s="11" t="s">
        <v>8</v>
      </c>
      <c r="D6" s="12" t="s">
        <v>9</v>
      </c>
      <c r="E6" s="13" t="s">
        <v>10</v>
      </c>
      <c r="I6" s="6"/>
    </row>
    <row r="7" spans="2:9" ht="15" customHeight="1" x14ac:dyDescent="0.25">
      <c r="B7" s="25">
        <v>45870</v>
      </c>
      <c r="C7" s="26">
        <v>4.7</v>
      </c>
      <c r="D7" s="26"/>
      <c r="E7" s="27" t="s">
        <v>43</v>
      </c>
      <c r="I7" s="6"/>
    </row>
    <row r="8" spans="2:9" ht="15" customHeight="1" x14ac:dyDescent="0.25">
      <c r="B8" s="28">
        <v>45870</v>
      </c>
      <c r="C8" s="29">
        <v>6.28</v>
      </c>
      <c r="D8" s="29"/>
      <c r="E8" s="30" t="s">
        <v>44</v>
      </c>
      <c r="I8" s="6"/>
    </row>
    <row r="9" spans="2:9" ht="15" customHeight="1" x14ac:dyDescent="0.25">
      <c r="B9" s="28">
        <v>45870</v>
      </c>
      <c r="C9" s="29">
        <v>3.98</v>
      </c>
      <c r="D9" s="29"/>
      <c r="E9" s="30" t="s">
        <v>45</v>
      </c>
      <c r="I9" s="14"/>
    </row>
    <row r="10" spans="2:9" ht="15" customHeight="1" x14ac:dyDescent="0.25">
      <c r="B10" s="28">
        <v>45871</v>
      </c>
      <c r="C10" s="29"/>
      <c r="D10" s="29">
        <v>21.4</v>
      </c>
      <c r="E10" s="30" t="s">
        <v>46</v>
      </c>
      <c r="I10" s="6"/>
    </row>
    <row r="11" spans="2:9" ht="15" customHeight="1" x14ac:dyDescent="0.25">
      <c r="B11" s="28">
        <v>45879</v>
      </c>
      <c r="C11" s="29"/>
      <c r="D11" s="29">
        <v>3.5</v>
      </c>
      <c r="E11" s="30" t="s">
        <v>47</v>
      </c>
      <c r="I11" s="6"/>
    </row>
    <row r="12" spans="2:9" ht="15" customHeight="1" x14ac:dyDescent="0.25">
      <c r="B12" s="28">
        <v>45879</v>
      </c>
      <c r="C12" s="29">
        <v>5.25</v>
      </c>
      <c r="D12" s="29"/>
      <c r="E12" s="30" t="s">
        <v>48</v>
      </c>
      <c r="I12" s="14"/>
    </row>
    <row r="13" spans="2:9" ht="15" customHeight="1" x14ac:dyDescent="0.25">
      <c r="B13" s="28">
        <v>45884</v>
      </c>
      <c r="C13" s="29"/>
      <c r="D13" s="29">
        <v>4.75</v>
      </c>
      <c r="E13" s="30" t="s">
        <v>49</v>
      </c>
      <c r="I13" s="6"/>
    </row>
    <row r="14" spans="2:9" ht="15" customHeight="1" x14ac:dyDescent="0.25">
      <c r="B14" s="28">
        <v>45892</v>
      </c>
      <c r="C14" s="29"/>
      <c r="D14" s="29">
        <v>3.79</v>
      </c>
      <c r="E14" s="31" t="s">
        <v>50</v>
      </c>
      <c r="I14" s="6"/>
    </row>
    <row r="15" spans="2:9" ht="15" customHeight="1" x14ac:dyDescent="0.25">
      <c r="B15" s="28">
        <v>45896</v>
      </c>
      <c r="C15" s="29">
        <v>6.28</v>
      </c>
      <c r="D15" s="29"/>
      <c r="E15" s="31" t="s">
        <v>51</v>
      </c>
      <c r="I15" s="6"/>
    </row>
    <row r="16" spans="2:9" ht="15" customHeight="1" x14ac:dyDescent="0.25">
      <c r="B16" s="28"/>
      <c r="C16" s="29"/>
      <c r="D16" s="29"/>
      <c r="E16" s="31"/>
      <c r="I16" s="14"/>
    </row>
    <row r="17" spans="2:9" ht="15" customHeight="1" x14ac:dyDescent="0.25">
      <c r="B17" s="28"/>
      <c r="C17" s="29"/>
      <c r="D17" s="29"/>
      <c r="E17" s="31"/>
      <c r="I17" s="6"/>
    </row>
    <row r="18" spans="2:9" ht="15" customHeight="1" x14ac:dyDescent="0.25">
      <c r="B18" s="28"/>
      <c r="C18" s="29"/>
      <c r="D18" s="29"/>
      <c r="E18" s="31"/>
      <c r="I18" s="6"/>
    </row>
    <row r="19" spans="2:9" ht="15" customHeight="1" x14ac:dyDescent="0.25">
      <c r="B19" s="28"/>
      <c r="C19" s="29"/>
      <c r="D19" s="29"/>
      <c r="E19" s="31"/>
      <c r="I19" s="6"/>
    </row>
    <row r="20" spans="2:9" ht="15" customHeight="1" x14ac:dyDescent="0.25">
      <c r="B20" s="28"/>
      <c r="C20" s="29"/>
      <c r="D20" s="29"/>
      <c r="E20" s="31"/>
      <c r="I20" s="6"/>
    </row>
    <row r="21" spans="2:9" ht="15" customHeight="1" x14ac:dyDescent="0.25">
      <c r="B21" s="28"/>
      <c r="C21" s="29"/>
      <c r="D21" s="29"/>
      <c r="E21" s="31"/>
      <c r="I21" s="6"/>
    </row>
    <row r="22" spans="2:9" ht="15" customHeight="1" x14ac:dyDescent="0.25">
      <c r="B22" s="28"/>
      <c r="C22" s="29"/>
      <c r="D22" s="29"/>
      <c r="E22" s="31"/>
      <c r="I22" s="6"/>
    </row>
    <row r="23" spans="2:9" ht="15" customHeight="1" x14ac:dyDescent="0.25">
      <c r="B23" s="28"/>
      <c r="C23" s="29"/>
      <c r="D23" s="29"/>
      <c r="E23" s="31"/>
    </row>
    <row r="24" spans="2:9" ht="15" customHeight="1" x14ac:dyDescent="0.25">
      <c r="B24" s="28"/>
      <c r="C24" s="29"/>
      <c r="D24" s="29"/>
      <c r="E24" s="31"/>
    </row>
    <row r="25" spans="2:9" ht="15" customHeight="1" x14ac:dyDescent="0.25">
      <c r="B25" s="28"/>
      <c r="C25" s="29"/>
      <c r="D25" s="29"/>
      <c r="E25" s="31"/>
    </row>
    <row r="26" spans="2:9" ht="15" customHeight="1" x14ac:dyDescent="0.25">
      <c r="B26" s="28"/>
      <c r="C26" s="29"/>
      <c r="D26" s="29"/>
      <c r="E26" s="31"/>
    </row>
    <row r="27" spans="2:9" ht="15" customHeight="1" x14ac:dyDescent="0.25">
      <c r="B27" s="28"/>
      <c r="C27" s="29"/>
      <c r="D27" s="29"/>
      <c r="E27" s="31"/>
    </row>
    <row r="28" spans="2:9" ht="15" customHeight="1" x14ac:dyDescent="0.25">
      <c r="B28" s="28"/>
      <c r="C28" s="29"/>
      <c r="D28" s="29"/>
      <c r="E28" s="31"/>
    </row>
    <row r="29" spans="2:9" ht="15" customHeight="1" x14ac:dyDescent="0.25">
      <c r="B29" s="28"/>
      <c r="C29" s="29"/>
      <c r="D29" s="29"/>
      <c r="E29" s="31"/>
    </row>
    <row r="30" spans="2:9" ht="15" customHeight="1" x14ac:dyDescent="0.25">
      <c r="B30" s="28"/>
      <c r="C30" s="29"/>
      <c r="D30" s="29"/>
      <c r="E30" s="31"/>
    </row>
    <row r="31" spans="2:9" ht="15" customHeight="1" x14ac:dyDescent="0.25">
      <c r="B31" s="28"/>
      <c r="C31" s="29"/>
      <c r="D31" s="29"/>
      <c r="E31" s="31"/>
    </row>
    <row r="32" spans="2:9" ht="15" customHeight="1" x14ac:dyDescent="0.25">
      <c r="B32" s="28"/>
      <c r="C32" s="29"/>
      <c r="D32" s="29"/>
      <c r="E32" s="31"/>
    </row>
    <row r="33" spans="2:5" ht="15" customHeight="1" x14ac:dyDescent="0.25">
      <c r="B33" s="28"/>
      <c r="C33" s="29"/>
      <c r="D33" s="29"/>
      <c r="E33" s="31"/>
    </row>
    <row r="34" spans="2:5" ht="15" customHeight="1" x14ac:dyDescent="0.25">
      <c r="B34" s="28"/>
      <c r="C34" s="29"/>
      <c r="D34" s="29"/>
      <c r="E34" s="31"/>
    </row>
    <row r="35" spans="2:5" ht="15" customHeight="1" x14ac:dyDescent="0.25">
      <c r="B35" s="28"/>
      <c r="C35" s="29"/>
      <c r="D35" s="29"/>
      <c r="E35" s="31"/>
    </row>
    <row r="36" spans="2:5" ht="15" customHeight="1" x14ac:dyDescent="0.25">
      <c r="B36" s="28"/>
      <c r="C36" s="29"/>
      <c r="D36" s="29"/>
      <c r="E36" s="31"/>
    </row>
    <row r="37" spans="2:5" ht="15" customHeight="1" thickBot="1" x14ac:dyDescent="0.3">
      <c r="B37" s="32"/>
      <c r="C37" s="33"/>
      <c r="D37" s="33"/>
      <c r="E37" s="34"/>
    </row>
    <row r="38" spans="2:5" s="17" customFormat="1" ht="15.75" thickBot="1" x14ac:dyDescent="0.3">
      <c r="B38" s="15"/>
      <c r="C38" s="20">
        <f>SUBTOTAL(109,ExFrais6[Montant 1])</f>
        <v>26.490000000000002</v>
      </c>
      <c r="D38" s="20">
        <f>SUBTOTAL(109,ExFrais6[Montant 2])</f>
        <v>33.44</v>
      </c>
      <c r="E38" s="16"/>
    </row>
  </sheetData>
  <sheetProtection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8"/>
  <sheetViews>
    <sheetView showRowColHeaders="0" workbookViewId="0">
      <pane ySplit="6" topLeftCell="A7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2" customWidth="1"/>
    <col min="2" max="2" width="20.140625" style="3" bestFit="1" customWidth="1"/>
    <col min="3" max="3" width="13.7109375" style="4" bestFit="1" customWidth="1"/>
    <col min="4" max="4" width="13.7109375" style="2" bestFit="1" customWidth="1"/>
    <col min="5" max="5" width="50.7109375" style="1" customWidth="1"/>
    <col min="6" max="16384" width="11.42578125" style="2"/>
  </cols>
  <sheetData>
    <row r="2" spans="2:9" ht="15.75" thickBot="1" x14ac:dyDescent="0.3">
      <c r="B2" s="21" t="s">
        <v>0</v>
      </c>
      <c r="C2" s="22" t="s">
        <v>1</v>
      </c>
      <c r="D2" s="23" t="s">
        <v>2</v>
      </c>
    </row>
    <row r="3" spans="2:9" x14ac:dyDescent="0.25">
      <c r="B3" s="24" t="s">
        <v>3</v>
      </c>
      <c r="C3" s="18">
        <v>-6.4330000000000096</v>
      </c>
      <c r="D3" s="19">
        <f>C3-C38+D38</f>
        <v>-6.4330000000000096</v>
      </c>
    </row>
    <row r="4" spans="2:9" ht="15" customHeight="1" thickBot="1" x14ac:dyDescent="0.3">
      <c r="D4" s="5"/>
      <c r="I4" s="6"/>
    </row>
    <row r="5" spans="2:9" ht="15" customHeight="1" thickBot="1" x14ac:dyDescent="0.3">
      <c r="B5" s="7" t="s">
        <v>4</v>
      </c>
      <c r="C5" s="8" t="s">
        <v>5</v>
      </c>
      <c r="D5" s="9" t="s">
        <v>6</v>
      </c>
      <c r="I5" s="6"/>
    </row>
    <row r="6" spans="2:9" ht="15" customHeight="1" thickBot="1" x14ac:dyDescent="0.3">
      <c r="B6" s="10" t="s">
        <v>7</v>
      </c>
      <c r="C6" s="11" t="s">
        <v>8</v>
      </c>
      <c r="D6" s="12" t="s">
        <v>9</v>
      </c>
      <c r="E6" s="13" t="s">
        <v>10</v>
      </c>
      <c r="I6" s="6"/>
    </row>
    <row r="7" spans="2:9" ht="15" customHeight="1" x14ac:dyDescent="0.25">
      <c r="B7" s="25"/>
      <c r="C7" s="26"/>
      <c r="D7" s="26"/>
      <c r="E7" s="27"/>
      <c r="I7" s="6"/>
    </row>
    <row r="8" spans="2:9" ht="15" customHeight="1" x14ac:dyDescent="0.25">
      <c r="B8" s="28"/>
      <c r="C8" s="29"/>
      <c r="D8" s="29"/>
      <c r="E8" s="30"/>
      <c r="I8" s="6"/>
    </row>
    <row r="9" spans="2:9" ht="15" customHeight="1" x14ac:dyDescent="0.25">
      <c r="B9" s="28"/>
      <c r="C9" s="29"/>
      <c r="D9" s="29"/>
      <c r="E9" s="30"/>
      <c r="I9" s="14"/>
    </row>
    <row r="10" spans="2:9" ht="15" customHeight="1" x14ac:dyDescent="0.25">
      <c r="B10" s="28"/>
      <c r="C10" s="29"/>
      <c r="D10" s="29"/>
      <c r="E10" s="30"/>
      <c r="I10" s="6"/>
    </row>
    <row r="11" spans="2:9" ht="15" customHeight="1" x14ac:dyDescent="0.25">
      <c r="B11" s="28"/>
      <c r="C11" s="29"/>
      <c r="D11" s="29"/>
      <c r="E11" s="30"/>
      <c r="I11" s="6"/>
    </row>
    <row r="12" spans="2:9" ht="15" customHeight="1" x14ac:dyDescent="0.25">
      <c r="B12" s="28"/>
      <c r="C12" s="29"/>
      <c r="D12" s="29"/>
      <c r="E12" s="30"/>
      <c r="I12" s="14"/>
    </row>
    <row r="13" spans="2:9" ht="15" customHeight="1" x14ac:dyDescent="0.25">
      <c r="B13" s="28"/>
      <c r="C13" s="29"/>
      <c r="D13" s="29"/>
      <c r="E13" s="30"/>
      <c r="I13" s="6"/>
    </row>
    <row r="14" spans="2:9" ht="15" customHeight="1" x14ac:dyDescent="0.25">
      <c r="B14" s="28"/>
      <c r="C14" s="29"/>
      <c r="D14" s="29"/>
      <c r="E14" s="31"/>
      <c r="I14" s="6"/>
    </row>
    <row r="15" spans="2:9" ht="15" customHeight="1" x14ac:dyDescent="0.25">
      <c r="B15" s="28"/>
      <c r="C15" s="29"/>
      <c r="D15" s="29"/>
      <c r="E15" s="31"/>
      <c r="I15" s="6"/>
    </row>
    <row r="16" spans="2:9" ht="15" customHeight="1" x14ac:dyDescent="0.25">
      <c r="B16" s="28"/>
      <c r="C16" s="29"/>
      <c r="D16" s="29"/>
      <c r="E16" s="31"/>
      <c r="I16" s="14"/>
    </row>
    <row r="17" spans="2:9" ht="15" customHeight="1" x14ac:dyDescent="0.25">
      <c r="B17" s="28"/>
      <c r="C17" s="29"/>
      <c r="D17" s="29"/>
      <c r="E17" s="31"/>
      <c r="I17" s="6"/>
    </row>
    <row r="18" spans="2:9" ht="15" customHeight="1" x14ac:dyDescent="0.25">
      <c r="B18" s="28"/>
      <c r="C18" s="29"/>
      <c r="D18" s="29"/>
      <c r="E18" s="31"/>
      <c r="I18" s="6"/>
    </row>
    <row r="19" spans="2:9" ht="15" customHeight="1" x14ac:dyDescent="0.25">
      <c r="B19" s="28"/>
      <c r="C19" s="29"/>
      <c r="D19" s="29"/>
      <c r="E19" s="31"/>
      <c r="I19" s="6"/>
    </row>
    <row r="20" spans="2:9" ht="15" customHeight="1" x14ac:dyDescent="0.25">
      <c r="B20" s="28"/>
      <c r="C20" s="29"/>
      <c r="D20" s="29"/>
      <c r="E20" s="31"/>
      <c r="I20" s="6"/>
    </row>
    <row r="21" spans="2:9" ht="15" customHeight="1" x14ac:dyDescent="0.25">
      <c r="B21" s="28"/>
      <c r="C21" s="29"/>
      <c r="D21" s="29"/>
      <c r="E21" s="31"/>
      <c r="I21" s="6"/>
    </row>
    <row r="22" spans="2:9" ht="15" customHeight="1" x14ac:dyDescent="0.25">
      <c r="B22" s="28"/>
      <c r="C22" s="29"/>
      <c r="D22" s="29"/>
      <c r="E22" s="31"/>
      <c r="I22" s="6"/>
    </row>
    <row r="23" spans="2:9" ht="15" customHeight="1" x14ac:dyDescent="0.25">
      <c r="B23" s="28"/>
      <c r="C23" s="29"/>
      <c r="D23" s="29"/>
      <c r="E23" s="31"/>
    </row>
    <row r="24" spans="2:9" ht="15" customHeight="1" x14ac:dyDescent="0.25">
      <c r="B24" s="28"/>
      <c r="C24" s="29"/>
      <c r="D24" s="29"/>
      <c r="E24" s="31"/>
    </row>
    <row r="25" spans="2:9" ht="15" customHeight="1" x14ac:dyDescent="0.25">
      <c r="B25" s="28"/>
      <c r="C25" s="29"/>
      <c r="D25" s="29"/>
      <c r="E25" s="31"/>
    </row>
    <row r="26" spans="2:9" ht="15" customHeight="1" x14ac:dyDescent="0.25">
      <c r="B26" s="28"/>
      <c r="C26" s="29"/>
      <c r="D26" s="29"/>
      <c r="E26" s="31"/>
    </row>
    <row r="27" spans="2:9" ht="15" customHeight="1" x14ac:dyDescent="0.25">
      <c r="B27" s="28"/>
      <c r="C27" s="29"/>
      <c r="D27" s="29"/>
      <c r="E27" s="31"/>
    </row>
    <row r="28" spans="2:9" ht="15" customHeight="1" x14ac:dyDescent="0.25">
      <c r="B28" s="28"/>
      <c r="C28" s="29"/>
      <c r="D28" s="29"/>
      <c r="E28" s="31"/>
    </row>
    <row r="29" spans="2:9" ht="15" customHeight="1" x14ac:dyDescent="0.25">
      <c r="B29" s="28"/>
      <c r="C29" s="29"/>
      <c r="D29" s="29"/>
      <c r="E29" s="31"/>
    </row>
    <row r="30" spans="2:9" ht="15" customHeight="1" x14ac:dyDescent="0.25">
      <c r="B30" s="28"/>
      <c r="C30" s="29"/>
      <c r="D30" s="29"/>
      <c r="E30" s="31"/>
    </row>
    <row r="31" spans="2:9" ht="15" customHeight="1" x14ac:dyDescent="0.25">
      <c r="B31" s="28"/>
      <c r="C31" s="29"/>
      <c r="D31" s="29"/>
      <c r="E31" s="31"/>
    </row>
    <row r="32" spans="2:9" ht="15" customHeight="1" x14ac:dyDescent="0.25">
      <c r="B32" s="28"/>
      <c r="C32" s="29"/>
      <c r="D32" s="29"/>
      <c r="E32" s="31"/>
    </row>
    <row r="33" spans="2:5" ht="15" customHeight="1" x14ac:dyDescent="0.25">
      <c r="B33" s="28"/>
      <c r="C33" s="29"/>
      <c r="D33" s="29"/>
      <c r="E33" s="31"/>
    </row>
    <row r="34" spans="2:5" ht="15" customHeight="1" x14ac:dyDescent="0.25">
      <c r="B34" s="28"/>
      <c r="C34" s="29"/>
      <c r="D34" s="29"/>
      <c r="E34" s="31"/>
    </row>
    <row r="35" spans="2:5" ht="15" customHeight="1" x14ac:dyDescent="0.25">
      <c r="B35" s="28"/>
      <c r="C35" s="29"/>
      <c r="D35" s="29"/>
      <c r="E35" s="31"/>
    </row>
    <row r="36" spans="2:5" ht="15" customHeight="1" x14ac:dyDescent="0.25">
      <c r="B36" s="28"/>
      <c r="C36" s="29"/>
      <c r="D36" s="29"/>
      <c r="E36" s="31"/>
    </row>
    <row r="37" spans="2:5" ht="15" customHeight="1" thickBot="1" x14ac:dyDescent="0.3">
      <c r="B37" s="32"/>
      <c r="C37" s="33"/>
      <c r="D37" s="33"/>
      <c r="E37" s="34"/>
    </row>
    <row r="38" spans="2:5" s="17" customFormat="1" ht="15.75" thickBot="1" x14ac:dyDescent="0.3">
      <c r="B38" s="15"/>
      <c r="C38" s="20">
        <f>SUBTOTAL(109,ExFrais8[Montant 1])</f>
        <v>0</v>
      </c>
      <c r="D38" s="20">
        <f>SUBTOTAL(109,ExFrais8[Montant 2])</f>
        <v>0</v>
      </c>
      <c r="E38" s="16"/>
    </row>
  </sheetData>
  <sheetProtection sheet="1" objects="1" scenarios="1"/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Alain Tressard</cp:lastModifiedBy>
  <dcterms:created xsi:type="dcterms:W3CDTF">2006-09-16T00:00:00Z</dcterms:created>
  <dcterms:modified xsi:type="dcterms:W3CDTF">2025-12-01T10:53:15Z</dcterms:modified>
</cp:coreProperties>
</file>